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Leah.Wright\Pictures\"/>
    </mc:Choice>
  </mc:AlternateContent>
  <bookViews>
    <workbookView xWindow="0" yWindow="0" windowWidth="13800" windowHeight="3960" tabRatio="788" activeTab="2"/>
  </bookViews>
  <sheets>
    <sheet name="Guidance Notes for Completion" sheetId="1" r:id="rId1"/>
    <sheet name="T1 Personal Allowances" sheetId="2" r:id="rId2"/>
    <sheet name="T2 Expenses" sheetId="3" r:id="rId3"/>
    <sheet name="T3 Chair -Vice Chair Allowance" sheetId="4" r:id="rId4"/>
    <sheet name="T4 Member Services" sheetId="5" r:id="rId5"/>
  </sheets>
  <definedNames>
    <definedName name="_xlnm.Print_Area" localSheetId="0">'Guidance Notes for Completion'!$A$1:$P$48</definedName>
    <definedName name="_xlnm.Print_Area" localSheetId="1">'T1 Personal Allowances'!$A$1:$Q$79</definedName>
    <definedName name="_xlnm.Print_Area" localSheetId="2">'T2 Expenses'!$A$1:$R$76</definedName>
    <definedName name="_xlnm.Print_Area" localSheetId="3">'T3 Chair -Vice Chair Allowance'!$A$1:$O$33</definedName>
    <definedName name="_xlnm.Print_Area" localSheetId="4">'T4 Member Services'!$A$1:$J$50</definedName>
    <definedName name="_xlnm.Print_Titles" localSheetId="1">'T1 Personal Allowances'!$1:$14</definedName>
    <definedName name="_xlnm.Print_Titles" localSheetId="2">'T2 Expenses'!$1:$14</definedName>
    <definedName name="Z_384CD568_4BF5_41C9_851F_4C9EA22E89B3_.wvu.PrintArea" localSheetId="0" hidden="1">'Guidance Notes for Completion'!$A$1:$P$48</definedName>
    <definedName name="Z_384CD568_4BF5_41C9_851F_4C9EA22E89B3_.wvu.PrintArea" localSheetId="1" hidden="1">'T1 Personal Allowances'!$A$1:$Q$79</definedName>
    <definedName name="Z_384CD568_4BF5_41C9_851F_4C9EA22E89B3_.wvu.PrintArea" localSheetId="2" hidden="1">'T2 Expenses'!$A$1:$R$76</definedName>
    <definedName name="Z_384CD568_4BF5_41C9_851F_4C9EA22E89B3_.wvu.PrintArea" localSheetId="3" hidden="1">'T3 Chair -Vice Chair Allowance'!$A$1:$O$33</definedName>
    <definedName name="Z_384CD568_4BF5_41C9_851F_4C9EA22E89B3_.wvu.PrintArea" localSheetId="4" hidden="1">'T4 Member Services'!$A$1:$J$50</definedName>
    <definedName name="Z_384CD568_4BF5_41C9_851F_4C9EA22E89B3_.wvu.PrintTitles" localSheetId="1" hidden="1">'T1 Personal Allowances'!$1:$14</definedName>
    <definedName name="Z_384CD568_4BF5_41C9_851F_4C9EA22E89B3_.wvu.PrintTitles" localSheetId="2" hidden="1">'T2 Expenses'!$1:$14</definedName>
    <definedName name="Z_384CD568_4BF5_41C9_851F_4C9EA22E89B3_.wvu.Rows" localSheetId="1" hidden="1">'T1 Personal Allowances'!$8:$8,'T1 Personal Allowances'!$10:$10</definedName>
    <definedName name="Z_3EDC081B_7DF3_45A6_8291_B706B0DCCBAC_.wvu.PrintArea" localSheetId="0" hidden="1">'Guidance Notes for Completion'!$A$1:$P$48</definedName>
    <definedName name="Z_3EDC081B_7DF3_45A6_8291_B706B0DCCBAC_.wvu.PrintArea" localSheetId="1" hidden="1">'T1 Personal Allowances'!$A$1:$Q$79</definedName>
    <definedName name="Z_3EDC081B_7DF3_45A6_8291_B706B0DCCBAC_.wvu.PrintArea" localSheetId="2" hidden="1">'T2 Expenses'!$A$1:$R$76</definedName>
    <definedName name="Z_3EDC081B_7DF3_45A6_8291_B706B0DCCBAC_.wvu.PrintArea" localSheetId="3" hidden="1">'T3 Chair -Vice Chair Allowance'!$A$1:$O$33</definedName>
    <definedName name="Z_3EDC081B_7DF3_45A6_8291_B706B0DCCBAC_.wvu.PrintArea" localSheetId="4" hidden="1">'T4 Member Services'!$A$1:$J$50</definedName>
    <definedName name="Z_3EDC081B_7DF3_45A6_8291_B706B0DCCBAC_.wvu.PrintTitles" localSheetId="1" hidden="1">'T1 Personal Allowances'!$1:$14</definedName>
    <definedName name="Z_3EDC081B_7DF3_45A6_8291_B706B0DCCBAC_.wvu.PrintTitles" localSheetId="2" hidden="1">'T2 Expenses'!$1:$14</definedName>
    <definedName name="Z_3EDC081B_7DF3_45A6_8291_B706B0DCCBAC_.wvu.Rows" localSheetId="1" hidden="1">'T1 Personal Allowances'!$8:$8,'T1 Personal Allowances'!$10:$10</definedName>
    <definedName name="Z_867C32D8_09FC_4C3D_AB70_2F63D87F0E00_.wvu.PrintArea" localSheetId="0" hidden="1">'Guidance Notes for Completion'!$A$1:$P$48</definedName>
    <definedName name="Z_867C32D8_09FC_4C3D_AB70_2F63D87F0E00_.wvu.PrintArea" localSheetId="1" hidden="1">'T1 Personal Allowances'!$A$1:$Q$79</definedName>
    <definedName name="Z_867C32D8_09FC_4C3D_AB70_2F63D87F0E00_.wvu.PrintArea" localSheetId="2" hidden="1">'T2 Expenses'!$A$1:$R$76</definedName>
    <definedName name="Z_867C32D8_09FC_4C3D_AB70_2F63D87F0E00_.wvu.PrintArea" localSheetId="3" hidden="1">'T3 Chair -Vice Chair Allowance'!$A$1:$O$33</definedName>
    <definedName name="Z_867C32D8_09FC_4C3D_AB70_2F63D87F0E00_.wvu.PrintArea" localSheetId="4" hidden="1">'T4 Member Services'!$A$1:$J$50</definedName>
    <definedName name="Z_867C32D8_09FC_4C3D_AB70_2F63D87F0E00_.wvu.PrintTitles" localSheetId="1" hidden="1">'T1 Personal Allowances'!$1:$14</definedName>
    <definedName name="Z_867C32D8_09FC_4C3D_AB70_2F63D87F0E00_.wvu.PrintTitles" localSheetId="2" hidden="1">'T2 Expenses'!$1:$14</definedName>
    <definedName name="Z_867C32D8_09FC_4C3D_AB70_2F63D87F0E00_.wvu.Rows" localSheetId="1" hidden="1">'T1 Personal Allowances'!$8:$8,'T1 Personal Allowances'!$10:$10</definedName>
  </definedNames>
  <calcPr calcId="162913"/>
  <customWorkbookViews>
    <customWorkbookView name="Lynne McCann - Personal View" guid="{867C32D8-09FC-4C3D-AB70-2F63D87F0E00}" mergeInterval="0" personalView="1" maximized="1" xWindow="1" yWindow="1" windowWidth="1422" windowHeight="599" activeSheetId="1"/>
    <customWorkbookView name="Lizanne Kennedy - Personal View" guid="{3EDC081B-7DF3-45A6-8291-B706B0DCCBAC}" mergeInterval="0" personalView="1" maximized="1" xWindow="1" yWindow="1" windowWidth="1276" windowHeight="794" activeSheetId="1" showComments="commIndAndComment"/>
    <customWorkbookView name="Kevin McGinn - Personal View" guid="{384CD568-4BF5-41C9-851F-4C9EA22E89B3}" mergeInterval="0" personalView="1" maximized="1" xWindow="1" yWindow="1" windowWidth="1517" windowHeight="697" activeSheetId="1"/>
  </customWorkbookViews>
</workbook>
</file>

<file path=xl/calcChain.xml><?xml version="1.0" encoding="utf-8"?>
<calcChain xmlns="http://schemas.openxmlformats.org/spreadsheetml/2006/main">
  <c r="H34" i="2" l="1"/>
  <c r="H26" i="2"/>
  <c r="H21" i="2"/>
  <c r="E30" i="5" l="1"/>
  <c r="E18" i="5"/>
  <c r="J75" i="2" l="1"/>
  <c r="B16" i="2"/>
  <c r="B17" i="2" s="1"/>
  <c r="L64" i="2"/>
  <c r="N64" i="2" s="1"/>
  <c r="L63" i="2"/>
  <c r="N63" i="2" s="1"/>
  <c r="L62" i="2"/>
  <c r="N62" i="2" s="1"/>
  <c r="L61" i="2"/>
  <c r="N61" i="2" s="1"/>
  <c r="L60" i="2"/>
  <c r="N60" i="2" s="1"/>
  <c r="L59" i="2"/>
  <c r="N59" i="2" s="1"/>
  <c r="L58" i="2"/>
  <c r="N58" i="2" s="1"/>
  <c r="L57" i="2"/>
  <c r="N57" i="2" s="1"/>
  <c r="L56" i="2"/>
  <c r="N56" i="2" s="1"/>
  <c r="L55" i="2"/>
  <c r="N55" i="2" s="1"/>
  <c r="L54" i="2"/>
  <c r="N54" i="2" s="1"/>
  <c r="L53" i="2"/>
  <c r="N53" i="2" s="1"/>
  <c r="L52" i="2"/>
  <c r="N52" i="2" s="1"/>
  <c r="L51" i="2"/>
  <c r="N51" i="2" s="1"/>
  <c r="L50" i="2"/>
  <c r="N50" i="2" s="1"/>
  <c r="L49" i="2"/>
  <c r="N49" i="2" s="1"/>
  <c r="L48" i="2"/>
  <c r="N48" i="2" s="1"/>
  <c r="L47" i="2"/>
  <c r="N47" i="2" s="1"/>
  <c r="L46" i="2"/>
  <c r="N46" i="2" s="1"/>
  <c r="L45" i="2"/>
  <c r="N45" i="2" s="1"/>
  <c r="L44" i="2"/>
  <c r="N44" i="2" s="1"/>
  <c r="L43" i="2"/>
  <c r="N43" i="2" s="1"/>
  <c r="L42" i="2"/>
  <c r="N42" i="2" s="1"/>
  <c r="L41" i="2"/>
  <c r="N41" i="2" s="1"/>
  <c r="L40" i="2"/>
  <c r="N40" i="2" s="1"/>
  <c r="L39" i="2"/>
  <c r="N39" i="2" s="1"/>
  <c r="L38" i="2"/>
  <c r="N38" i="2" s="1"/>
  <c r="L37" i="2"/>
  <c r="N37" i="2" s="1"/>
  <c r="L36" i="2"/>
  <c r="N36" i="2" s="1"/>
  <c r="L35" i="2"/>
  <c r="N35" i="2" s="1"/>
  <c r="L34" i="2"/>
  <c r="N34" i="2" s="1"/>
  <c r="L33" i="2"/>
  <c r="N33" i="2" s="1"/>
  <c r="L32" i="2"/>
  <c r="N32" i="2" s="1"/>
  <c r="L31" i="2"/>
  <c r="N31" i="2" s="1"/>
  <c r="L30" i="2"/>
  <c r="N30" i="2" s="1"/>
  <c r="L29" i="2"/>
  <c r="N29" i="2" s="1"/>
  <c r="L28" i="2"/>
  <c r="N28" i="2" s="1"/>
  <c r="L27" i="2"/>
  <c r="N27" i="2" s="1"/>
  <c r="L26" i="2"/>
  <c r="N26" i="2" s="1"/>
  <c r="L25" i="2"/>
  <c r="N25" i="2" s="1"/>
  <c r="L24" i="2"/>
  <c r="N24" i="2" s="1"/>
  <c r="L23" i="2"/>
  <c r="N23" i="2" s="1"/>
  <c r="L22" i="2"/>
  <c r="N22" i="2" s="1"/>
  <c r="L21" i="2"/>
  <c r="N21" i="2" s="1"/>
  <c r="L20" i="2"/>
  <c r="N20" i="2" s="1"/>
  <c r="L19" i="2"/>
  <c r="N19" i="2" s="1"/>
  <c r="L18" i="2"/>
  <c r="N18" i="2" s="1"/>
  <c r="L17" i="2"/>
  <c r="N17" i="2" s="1"/>
  <c r="L15" i="2"/>
  <c r="N15" i="2" s="1"/>
  <c r="L16" i="2"/>
  <c r="N16" i="2" s="1"/>
  <c r="L65" i="2"/>
  <c r="N65" i="2" s="1"/>
  <c r="L67" i="2"/>
  <c r="N67" i="2" s="1"/>
  <c r="L68" i="2"/>
  <c r="N68" i="2" s="1"/>
  <c r="L69" i="2"/>
  <c r="N69" i="2" s="1"/>
  <c r="L70" i="2"/>
  <c r="N70" i="2" s="1"/>
  <c r="L71" i="2"/>
  <c r="N71" i="2" s="1"/>
  <c r="L72" i="2"/>
  <c r="N72" i="2" s="1"/>
  <c r="L73" i="2"/>
  <c r="N73" i="2" s="1"/>
  <c r="K75" i="2"/>
  <c r="H75" i="2"/>
  <c r="F75" i="2"/>
  <c r="M64" i="3"/>
  <c r="O64" i="3" s="1"/>
  <c r="I64" i="3"/>
  <c r="M63" i="3"/>
  <c r="I63" i="3"/>
  <c r="O63" i="3" s="1"/>
  <c r="M62" i="3"/>
  <c r="I62" i="3"/>
  <c r="M61" i="3"/>
  <c r="I61" i="3"/>
  <c r="M60" i="3"/>
  <c r="I60" i="3"/>
  <c r="M59" i="3"/>
  <c r="I59" i="3"/>
  <c r="O59" i="3" s="1"/>
  <c r="M58" i="3"/>
  <c r="I58" i="3"/>
  <c r="M57" i="3"/>
  <c r="I57" i="3"/>
  <c r="M56" i="3"/>
  <c r="I56" i="3"/>
  <c r="M55" i="3"/>
  <c r="I55" i="3"/>
  <c r="M54" i="3"/>
  <c r="I54" i="3"/>
  <c r="M53" i="3"/>
  <c r="I53" i="3"/>
  <c r="M52" i="3"/>
  <c r="O52" i="3" s="1"/>
  <c r="I52" i="3"/>
  <c r="M51" i="3"/>
  <c r="I51" i="3"/>
  <c r="M50" i="3"/>
  <c r="I50" i="3"/>
  <c r="M49" i="3"/>
  <c r="I49" i="3"/>
  <c r="M48" i="3"/>
  <c r="I48" i="3"/>
  <c r="M47" i="3"/>
  <c r="I47" i="3"/>
  <c r="M46" i="3"/>
  <c r="I46" i="3"/>
  <c r="M45" i="3"/>
  <c r="I45" i="3"/>
  <c r="M44" i="3"/>
  <c r="O44" i="3" s="1"/>
  <c r="I44" i="3"/>
  <c r="M43" i="3"/>
  <c r="I43" i="3"/>
  <c r="M42" i="3"/>
  <c r="I42" i="3"/>
  <c r="O42" i="3" s="1"/>
  <c r="M41" i="3"/>
  <c r="I41" i="3"/>
  <c r="M40" i="3"/>
  <c r="I40" i="3"/>
  <c r="O40" i="3" s="1"/>
  <c r="M39" i="3"/>
  <c r="I39" i="3"/>
  <c r="M38" i="3"/>
  <c r="I38" i="3"/>
  <c r="M37" i="3"/>
  <c r="I37" i="3"/>
  <c r="M36" i="3"/>
  <c r="I36" i="3"/>
  <c r="M35" i="3"/>
  <c r="I35" i="3"/>
  <c r="M34" i="3"/>
  <c r="I34" i="3"/>
  <c r="M33" i="3"/>
  <c r="I33" i="3"/>
  <c r="M32" i="3"/>
  <c r="I32" i="3"/>
  <c r="O32" i="3" s="1"/>
  <c r="M31" i="3"/>
  <c r="I31" i="3"/>
  <c r="M30" i="3"/>
  <c r="I30" i="3"/>
  <c r="M29" i="3"/>
  <c r="I29" i="3"/>
  <c r="M28" i="3"/>
  <c r="I28" i="3"/>
  <c r="O28" i="3" s="1"/>
  <c r="M27" i="3"/>
  <c r="I27" i="3"/>
  <c r="M26" i="3"/>
  <c r="I26" i="3"/>
  <c r="M25" i="3"/>
  <c r="I25" i="3"/>
  <c r="M24" i="3"/>
  <c r="I24" i="3"/>
  <c r="O24" i="3" s="1"/>
  <c r="M23" i="3"/>
  <c r="I23" i="3"/>
  <c r="M22" i="3"/>
  <c r="I22" i="3"/>
  <c r="O22" i="3" s="1"/>
  <c r="M21" i="3"/>
  <c r="I21" i="3"/>
  <c r="M20" i="3"/>
  <c r="I20" i="3"/>
  <c r="M19" i="3"/>
  <c r="I19" i="3"/>
  <c r="M18" i="3"/>
  <c r="I18" i="3"/>
  <c r="M17" i="3"/>
  <c r="I17" i="3"/>
  <c r="M15" i="3"/>
  <c r="I15" i="3"/>
  <c r="M16" i="3"/>
  <c r="I16" i="3"/>
  <c r="M65" i="3"/>
  <c r="I65" i="3"/>
  <c r="O65" i="3" s="1"/>
  <c r="M67" i="3"/>
  <c r="I67" i="3"/>
  <c r="M68" i="3"/>
  <c r="I68" i="3"/>
  <c r="O68" i="3" s="1"/>
  <c r="M69" i="3"/>
  <c r="I69" i="3"/>
  <c r="M70" i="3"/>
  <c r="I70" i="3"/>
  <c r="M71" i="3"/>
  <c r="I71" i="3"/>
  <c r="M72" i="3"/>
  <c r="I72" i="3"/>
  <c r="M73" i="3"/>
  <c r="I73" i="3"/>
  <c r="L75" i="3"/>
  <c r="K75" i="3"/>
  <c r="H75" i="3"/>
  <c r="G75" i="3"/>
  <c r="F7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B73" i="3"/>
  <c r="B72" i="3"/>
  <c r="B71" i="3"/>
  <c r="B70" i="3"/>
  <c r="B69" i="3"/>
  <c r="B68" i="3"/>
  <c r="B67" i="3"/>
  <c r="B16" i="3"/>
  <c r="B15" i="3"/>
  <c r="G43" i="5"/>
  <c r="D73" i="3"/>
  <c r="D72" i="3"/>
  <c r="D71" i="3"/>
  <c r="D70" i="3"/>
  <c r="D69" i="3"/>
  <c r="B2" i="5"/>
  <c r="B2" i="4"/>
  <c r="B2" i="3"/>
  <c r="D68" i="3"/>
  <c r="D67" i="3"/>
  <c r="D65" i="3"/>
  <c r="D16" i="3"/>
  <c r="D15" i="3"/>
  <c r="O72" i="3" l="1"/>
  <c r="O46" i="3"/>
  <c r="O48" i="3"/>
  <c r="O50" i="3"/>
  <c r="O73" i="3"/>
  <c r="O16" i="3"/>
  <c r="O19" i="3"/>
  <c r="O43" i="3"/>
  <c r="O56" i="3"/>
  <c r="O58" i="3"/>
  <c r="O60" i="3"/>
  <c r="O62" i="3"/>
  <c r="O51" i="3"/>
  <c r="O36" i="3"/>
  <c r="O35" i="3"/>
  <c r="O34" i="3"/>
  <c r="O27" i="3"/>
  <c r="O26" i="3"/>
  <c r="O20" i="3"/>
  <c r="O18" i="3"/>
  <c r="O15" i="3"/>
  <c r="O23" i="3"/>
  <c r="O30" i="3"/>
  <c r="O31" i="3"/>
  <c r="O38" i="3"/>
  <c r="O39" i="3"/>
  <c r="O47" i="3"/>
  <c r="O54" i="3"/>
  <c r="O55" i="3"/>
  <c r="O70" i="3"/>
  <c r="O69" i="3"/>
  <c r="I75" i="3"/>
  <c r="O71" i="3"/>
  <c r="O67" i="3"/>
  <c r="O17" i="3"/>
  <c r="O21" i="3"/>
  <c r="O25" i="3"/>
  <c r="O29" i="3"/>
  <c r="O33" i="3"/>
  <c r="O37" i="3"/>
  <c r="O41" i="3"/>
  <c r="O45" i="3"/>
  <c r="O49" i="3"/>
  <c r="O53" i="3"/>
  <c r="O57" i="3"/>
  <c r="O61" i="3"/>
  <c r="M75" i="3"/>
  <c r="B17" i="3"/>
  <c r="B18" i="2"/>
  <c r="N75" i="2"/>
  <c r="L75" i="2"/>
  <c r="O75" i="3" l="1"/>
  <c r="B19" i="2"/>
  <c r="B18" i="3"/>
  <c r="B19" i="3" l="1"/>
  <c r="B20" i="2"/>
  <c r="B21" i="2" l="1"/>
  <c r="B20" i="3"/>
  <c r="B21" i="3" l="1"/>
  <c r="B22" i="2"/>
  <c r="B23" i="2" l="1"/>
  <c r="B22" i="3"/>
  <c r="B23" i="3" l="1"/>
  <c r="B24" i="2"/>
  <c r="B25" i="2" l="1"/>
  <c r="B24" i="3"/>
  <c r="B25" i="3" l="1"/>
  <c r="B26" i="2"/>
  <c r="B27" i="2" l="1"/>
  <c r="B26" i="3"/>
  <c r="B27" i="3" l="1"/>
  <c r="B28" i="2"/>
  <c r="B29" i="2" l="1"/>
  <c r="B28" i="3"/>
  <c r="B29" i="3" l="1"/>
  <c r="B30" i="2"/>
  <c r="B31" i="2" l="1"/>
  <c r="B30" i="3"/>
  <c r="B31" i="3" l="1"/>
  <c r="B32" i="2"/>
  <c r="B33" i="2" l="1"/>
  <c r="B32" i="3"/>
  <c r="B33" i="3" l="1"/>
  <c r="B34" i="2"/>
  <c r="B35" i="2" l="1"/>
  <c r="B34" i="3"/>
  <c r="B35" i="3" l="1"/>
  <c r="B36" i="2"/>
  <c r="B37" i="2" l="1"/>
  <c r="B36" i="3"/>
  <c r="B37" i="3" l="1"/>
  <c r="B38" i="2"/>
  <c r="B39" i="2" l="1"/>
  <c r="B38" i="3"/>
  <c r="B39" i="3" l="1"/>
  <c r="B40" i="2"/>
  <c r="B41" i="2" l="1"/>
  <c r="B40" i="3"/>
  <c r="B41" i="3" l="1"/>
  <c r="B42" i="2"/>
  <c r="B43" i="2" l="1"/>
  <c r="B42" i="3"/>
  <c r="B43" i="3" l="1"/>
  <c r="B44" i="2"/>
  <c r="B45" i="2" l="1"/>
  <c r="B44" i="3"/>
  <c r="B45" i="3" l="1"/>
  <c r="B46" i="2"/>
  <c r="B47" i="2" l="1"/>
  <c r="B46" i="3"/>
  <c r="B47" i="3" l="1"/>
  <c r="B48" i="2"/>
  <c r="B49" i="2" l="1"/>
  <c r="B48" i="3"/>
  <c r="B49" i="3" l="1"/>
  <c r="B50" i="2"/>
  <c r="B51" i="2" l="1"/>
  <c r="B50" i="3"/>
  <c r="B51" i="3" l="1"/>
  <c r="B52" i="2"/>
  <c r="B53" i="2" l="1"/>
  <c r="B52" i="3"/>
  <c r="B54" i="2" l="1"/>
  <c r="B53" i="3"/>
  <c r="B55" i="2" l="1"/>
  <c r="B54" i="3"/>
  <c r="B55" i="3" l="1"/>
  <c r="B56" i="2"/>
  <c r="B57" i="2" l="1"/>
  <c r="B56" i="3"/>
  <c r="B57" i="3" l="1"/>
  <c r="B58" i="2"/>
  <c r="B59" i="2" l="1"/>
  <c r="B58" i="3"/>
  <c r="B59" i="3" l="1"/>
  <c r="B60" i="2"/>
  <c r="B61" i="2" l="1"/>
  <c r="B60" i="3"/>
  <c r="B61" i="3" l="1"/>
  <c r="B62" i="2"/>
  <c r="B63" i="2" l="1"/>
  <c r="B62" i="3"/>
  <c r="B63" i="3" l="1"/>
  <c r="B64" i="2"/>
  <c r="B65" i="2" l="1"/>
  <c r="B65" i="3" s="1"/>
  <c r="B64" i="3"/>
</calcChain>
</file>

<file path=xl/sharedStrings.xml><?xml version="1.0" encoding="utf-8"?>
<sst xmlns="http://schemas.openxmlformats.org/spreadsheetml/2006/main" count="197" uniqueCount="154">
  <si>
    <t>Motor Mileage</t>
  </si>
  <si>
    <t>Basic Allowance</t>
  </si>
  <si>
    <t>£</t>
  </si>
  <si>
    <t>Special Responsibility Allowance</t>
  </si>
  <si>
    <t>Dependants' Carers' Allowance</t>
  </si>
  <si>
    <t>TOTAL</t>
  </si>
  <si>
    <t>Standard Care</t>
  </si>
  <si>
    <t>i</t>
  </si>
  <si>
    <t>ii</t>
  </si>
  <si>
    <t>iii</t>
  </si>
  <si>
    <t>iv</t>
  </si>
  <si>
    <t>ALLOWANCES</t>
  </si>
  <si>
    <t>TOTALS</t>
  </si>
  <si>
    <t>Total per member</t>
  </si>
  <si>
    <t>Has your council established a business case for member services?</t>
  </si>
  <si>
    <t>Yes/No</t>
  </si>
  <si>
    <t>Please indicate which facilities, if any, your council provides for its members:</t>
  </si>
  <si>
    <t>Comments</t>
  </si>
  <si>
    <t>Does your council provide the same facilities for all of its members? If no, please comment.</t>
  </si>
  <si>
    <t>v</t>
  </si>
  <si>
    <t>vi</t>
  </si>
  <si>
    <t>vii</t>
  </si>
  <si>
    <t>viii</t>
  </si>
  <si>
    <t>ix</t>
  </si>
  <si>
    <t>x</t>
  </si>
  <si>
    <t>Query</t>
  </si>
  <si>
    <t>- Stationery</t>
  </si>
  <si>
    <t>- Postage</t>
  </si>
  <si>
    <t>Table 1</t>
  </si>
  <si>
    <t>Table 2</t>
  </si>
  <si>
    <t>Table 3</t>
  </si>
  <si>
    <t>Official/Courtesy Visits</t>
  </si>
  <si>
    <t>Councillor's Name</t>
  </si>
  <si>
    <t>Name:</t>
  </si>
  <si>
    <t>Tel No:</t>
  </si>
  <si>
    <t>Figures should include registration fees, hotel accounts, travel expenses (inc. airfares) and subsistence costs.</t>
  </si>
  <si>
    <t>Email:</t>
  </si>
  <si>
    <t>Expenses</t>
  </si>
  <si>
    <t>EXPENSES</t>
  </si>
  <si>
    <t>xi</t>
  </si>
  <si>
    <t>Breakdown:-</t>
  </si>
  <si>
    <t>- Broadband (installation/rental)</t>
  </si>
  <si>
    <t>General</t>
  </si>
  <si>
    <t>Background</t>
  </si>
  <si>
    <t>1.</t>
  </si>
  <si>
    <t>2.</t>
  </si>
  <si>
    <t>3.</t>
  </si>
  <si>
    <t>Contact:</t>
  </si>
  <si>
    <t>Department of the Environment</t>
  </si>
  <si>
    <t>Belfast</t>
  </si>
  <si>
    <t>E:</t>
  </si>
  <si>
    <t>T:</t>
  </si>
  <si>
    <t>4.</t>
  </si>
  <si>
    <t>5.</t>
  </si>
  <si>
    <t>7.</t>
  </si>
  <si>
    <t>8.</t>
  </si>
  <si>
    <t>Table 1 - Personal Allowances</t>
  </si>
  <si>
    <t>Table 2 - Expenses</t>
  </si>
  <si>
    <t>9.</t>
  </si>
  <si>
    <t>Click to return to Guidance Notes for Table 1</t>
  </si>
  <si>
    <t>Click to return to Guidance Notes for Table 3</t>
  </si>
  <si>
    <t>Click to return to Guidance Notes for Table 4</t>
  </si>
  <si>
    <t xml:space="preserve">Please use the spaces below to record information for additional members. As input below will exceed the total number of seats for your council, please provide a reason for this in the comments box </t>
  </si>
  <si>
    <t>Amount</t>
  </si>
  <si>
    <t>Return completed by:</t>
  </si>
  <si>
    <t>Travel Allowance (other eg parking)</t>
  </si>
  <si>
    <t>Day / Night Subsistence</t>
  </si>
  <si>
    <t>Lynne McCann</t>
  </si>
  <si>
    <t>lynne.mccann@doeni.gov.uk</t>
  </si>
  <si>
    <t>Travel &amp; Subsistence</t>
  </si>
  <si>
    <t>Name</t>
  </si>
  <si>
    <t>Click to return to Guidance Notes for Table 2</t>
  </si>
  <si>
    <t>Specialist Care</t>
  </si>
  <si>
    <t>Table 4 - Member Services</t>
  </si>
  <si>
    <t>Courses, Conferences etc.</t>
  </si>
  <si>
    <t>Courses and Conferences</t>
  </si>
  <si>
    <t>Member Services</t>
  </si>
  <si>
    <t>Amount Paid</t>
  </si>
  <si>
    <t>Grand Total</t>
  </si>
  <si>
    <r>
      <t xml:space="preserve">Guidance on completion is provided below. </t>
    </r>
    <r>
      <rPr>
        <i/>
        <sz val="12"/>
        <rFont val="Arial"/>
        <family val="2"/>
      </rPr>
      <t>(Shortcuts to each of the tables can be accessed by clicking the relevant yellow box below.)</t>
    </r>
    <r>
      <rPr>
        <sz val="12"/>
        <rFont val="Arial"/>
        <family val="2"/>
      </rPr>
      <t xml:space="preserve"> Where a form is reasonably self-explanatory no guidance is provided, however if you have difficulty in completing any of the forms or need any clarification on any item, please use the contact details below. Only the shaded areas in the tables need input as there are formulae in place to aid completion. Returns should be provided electronically to the email address below. </t>
    </r>
  </si>
  <si>
    <t>Causeway Exchange</t>
  </si>
  <si>
    <t>Local Government Policy Division 1</t>
  </si>
  <si>
    <t>1-7 Bedford Street</t>
  </si>
  <si>
    <t>Town Parks</t>
  </si>
  <si>
    <t>BT2 7EG</t>
  </si>
  <si>
    <t>028 90 823380</t>
  </si>
  <si>
    <t>Table 4</t>
  </si>
  <si>
    <t xml:space="preserve">Where the number of members listed in Table 1 exceeds seat numbers within the council, an explanation should be provided e.g. where a by-election may have taken place and a former member was replaced, allowances could have been payable to both these members within the same financial year. If this has occurred, a new line should be used to record the allowances of the new member in the lower section of the table. </t>
  </si>
  <si>
    <t>Chairperson/Mayor - Vice Chairperson/Deputy Mayor Allowances</t>
  </si>
  <si>
    <t>Chairperson/Mayor</t>
  </si>
  <si>
    <t>Table 3 - Chairperson/Mayor - Vice Chairperson/Deputy Mayor Allowances</t>
  </si>
  <si>
    <t xml:space="preserve"> - Electronic Tablets</t>
  </si>
  <si>
    <t>- Mobile Telephones (handset/rental/calls)</t>
  </si>
  <si>
    <t>- Home Telephone Rental Charges</t>
  </si>
  <si>
    <t>- Personal Computers</t>
  </si>
  <si>
    <t>- Lap-top Computers</t>
  </si>
  <si>
    <t>- Fax Machines</t>
  </si>
  <si>
    <t>Expenses for Courses, Conferences and Visits (columns (vii) to (ix)) should include registration fees; hotel accounts; travel expenses (including airfares); and subsistence costs. Travel and subsistence costs for Courses, Conferences and Visits should not be included in columns (iii) to (vi).</t>
  </si>
  <si>
    <t xml:space="preserve">This table is reasonably self-explanatory but if you need clarification on any item, please contact the Department.   </t>
  </si>
  <si>
    <t>MEMBER</t>
  </si>
  <si>
    <t xml:space="preserve">Councils are statutorily obligated to publish a Scheme of Allowances.  This is in accordance with the Local Government (Payments to Councillors) Regulations (Northern Ireland) 2012.  Please provide a link to the council website. </t>
  </si>
  <si>
    <t>Amount of expenditure paid as an allowance under section 32 of the Local Government Finance Act (NI) 2011.</t>
  </si>
  <si>
    <t>If travel and subsistence is in addition to an allowance paid under section 32 of the Local Government Finance Act (NI) 2011 it should be recorded in Table 2.</t>
  </si>
  <si>
    <r>
      <t xml:space="preserve">Amount of expenditure paid as a Special Responsibility Allowance under regulation 5 of the Local Government (Payments to Councillors) Regulations (NI) 2012. </t>
    </r>
    <r>
      <rPr>
        <b/>
        <sz val="10"/>
        <rFont val="Arial"/>
        <family val="2"/>
      </rPr>
      <t>This amount should also be included in Table 1.</t>
    </r>
  </si>
  <si>
    <t xml:space="preserve">Figures for Basic and Special Responsibility Allowances (SRA) should be gross i.e. before tax and exclude any on-costs such as employer's contributions. </t>
  </si>
  <si>
    <t>Vice Chairperson/ Deputy Mayor</t>
  </si>
  <si>
    <t>RECORD OF COUNCILLORS' ALLOWANCES PAID 2014/2015</t>
  </si>
  <si>
    <t>All figures in this table should reflect members' entitlement for the financial year 2014/2015 regardless of when the payments were actually made e.g. if a payment was made in April 2015 for 2014/2015 entitlement, that figure should be included but payments made in April 2014 for a 2013/2014 entitlement should not be included.</t>
  </si>
  <si>
    <t>The name of each councillor receiving an allowance should be stated.</t>
  </si>
  <si>
    <t>As with Table 1, all figures in this table should reflect members' entitlement for the financial year 2014/2015 regardless of when the payments were actually made.</t>
  </si>
  <si>
    <t xml:space="preserve">The name of each councillor receiving expenses should be stated. </t>
  </si>
  <si>
    <t>As with Table 1, all figures in this table should reflect members' entitlement for the financial year 2014/2015 regardless of when the payments were actually made.  Please note that figures should include the period of time served by both Chairpersons/Mayors and Vice Chairpersons/Deputy Mayors during the 2014/2015 financial year and all names should be listed. Travel and subsistence not included as an allowance under section 32 of the Local Government Finance Act (NI) 2011 should be included in Table 2.</t>
  </si>
  <si>
    <t>Record of Councillors' Allowances relating to the period 1 April 2014 - 31 March 2015</t>
  </si>
  <si>
    <t>What was the total cost to your council for the year ended 31 March 2015 in respect of member services?</t>
  </si>
  <si>
    <t>Total Actual Expenditure 2014/2015</t>
  </si>
  <si>
    <t xml:space="preserve">PERSONAL ALLOWANCES </t>
  </si>
  <si>
    <t xml:space="preserve">A council may not pay more than one SRA to a councillor as stated in regulation 5 of the Local Government (Payments to Councillors) Regulations (Northern Ireland) 2012.  In 2014/2015 this did not exclude a Mayor/Chair from attracting a SRA but going forward from 2015/2016 the Department advises that any Chairperson/Vice Chairperson Allowance should be considered totally separate from SRA arrangements. </t>
  </si>
  <si>
    <t>This annual questionnaire seeks details of payments to members and other expenditure incurred by councillors during the 2014/2015 financial year. There is a separate return to be completed for allowances for councils operating in shadow mode in 2014/2015.</t>
  </si>
  <si>
    <t>Guidance Notes for completion of tables 1- 4</t>
  </si>
  <si>
    <t>6.</t>
  </si>
  <si>
    <t>10.</t>
  </si>
  <si>
    <t>11.</t>
  </si>
  <si>
    <t>It should be noted that councillors serving on both the existing council and the new council should only receive half of the annual amount of basic allowance payable for the existing council.</t>
  </si>
  <si>
    <t>MR  P  DALY</t>
  </si>
  <si>
    <t>MR  A  McGONNELL</t>
  </si>
  <si>
    <t>MR  J I  CAVANAGH</t>
  </si>
  <si>
    <t>MR  R L  MULLIGAN</t>
  </si>
  <si>
    <t>MR  M  GILLESPIE</t>
  </si>
  <si>
    <t>MR  R  BURTON</t>
  </si>
  <si>
    <t>MR  W  CUDDY</t>
  </si>
  <si>
    <t>MR  P  GILDERNEW</t>
  </si>
  <si>
    <t>MR  S  MC GUIGAN</t>
  </si>
  <si>
    <t>MR  B  MONTEITH</t>
  </si>
  <si>
    <t>MRS  FA  BURTON</t>
  </si>
  <si>
    <t>MR  S  BRUSH</t>
  </si>
  <si>
    <t>MR  K  REID</t>
  </si>
  <si>
    <t>MR  P  QUINN</t>
  </si>
  <si>
    <t>MR  J  O'NEILL</t>
  </si>
  <si>
    <t>MR   W  ROBINSON</t>
  </si>
  <si>
    <t>MS  K  ASHTON</t>
  </si>
  <si>
    <t>MRS  D  VARSANI</t>
  </si>
  <si>
    <t>MR  C  CUTHBERTSON</t>
  </si>
  <si>
    <t>MR  D  MOLLOY</t>
  </si>
  <si>
    <t>MRS   N  DONNELLY</t>
  </si>
  <si>
    <t>MR  N  SOMERVILLE</t>
  </si>
  <si>
    <t>COUNCIL NAME Dungannon &amp; South Tyrone Borough Council</t>
  </si>
  <si>
    <t>Mr S Mc Guigan &amp; Mr R Burton</t>
  </si>
  <si>
    <t>Mr RL Muligan &amp; Mr D Molloy</t>
  </si>
  <si>
    <t>No</t>
  </si>
  <si>
    <t>- Other (please specify):Ink Cartridges</t>
  </si>
  <si>
    <t>Maraid Canning</t>
  </si>
  <si>
    <t>02887720324</t>
  </si>
  <si>
    <t>maraid.canning@midulstercouncil.org</t>
  </si>
  <si>
    <t>Only Mayor entitled to mobile 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</si>
</sst>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5" x14ac:knownFonts="1">
    <font>
      <sz val="10"/>
      <name val="Arial"/>
    </font>
    <font>
      <sz val="10"/>
      <name val="Arial"/>
      <family val="2"/>
    </font>
    <font>
      <b/>
      <sz val="10"/>
      <name val="Arial"/>
      <family val="2"/>
    </font>
    <font>
      <b/>
      <sz val="16"/>
      <name val="Arial"/>
      <family val="2"/>
    </font>
    <font>
      <sz val="16"/>
      <name val="Arial"/>
      <family val="2"/>
    </font>
    <font>
      <sz val="10"/>
      <name val="Arial"/>
      <family val="2"/>
    </font>
    <font>
      <sz val="8"/>
      <name val="Arial"/>
      <family val="2"/>
    </font>
    <font>
      <i/>
      <sz val="10"/>
      <name val="Arial"/>
      <family val="2"/>
    </font>
    <font>
      <b/>
      <sz val="12"/>
      <name val="Arial"/>
      <family val="2"/>
    </font>
    <font>
      <sz val="9"/>
      <name val="Arial"/>
      <family val="2"/>
    </font>
    <font>
      <sz val="12"/>
      <name val="Arial"/>
      <family val="2"/>
    </font>
    <font>
      <b/>
      <i/>
      <sz val="10"/>
      <name val="Arial"/>
      <family val="2"/>
    </font>
    <font>
      <u/>
      <sz val="10"/>
      <color indexed="12"/>
      <name val="Arial"/>
      <family val="2"/>
    </font>
    <font>
      <b/>
      <sz val="14"/>
      <name val="Arial"/>
      <family val="2"/>
    </font>
    <font>
      <u/>
      <sz val="12"/>
      <name val="Arial"/>
      <family val="2"/>
    </font>
    <font>
      <sz val="12"/>
      <name val="Arial"/>
      <family val="2"/>
    </font>
    <font>
      <i/>
      <sz val="12"/>
      <name val="Arial"/>
      <family val="2"/>
    </font>
    <font>
      <sz val="10"/>
      <color indexed="9"/>
      <name val="Arial"/>
      <family val="2"/>
    </font>
    <font>
      <sz val="6.5"/>
      <color indexed="10"/>
      <name val="Arial"/>
      <family val="2"/>
    </font>
    <font>
      <sz val="10"/>
      <color indexed="9"/>
      <name val="Arial"/>
      <family val="2"/>
    </font>
    <font>
      <b/>
      <sz val="10"/>
      <color indexed="9"/>
      <name val="Arial"/>
      <family val="2"/>
    </font>
    <font>
      <b/>
      <sz val="12"/>
      <color indexed="8"/>
      <name val="Arial"/>
      <family val="2"/>
    </font>
    <font>
      <sz val="10"/>
      <color indexed="8"/>
      <name val="Arial"/>
      <family val="2"/>
    </font>
    <font>
      <b/>
      <sz val="8"/>
      <color indexed="8"/>
      <name val="Arial"/>
      <family val="2"/>
    </font>
    <font>
      <b/>
      <sz val="8"/>
      <color indexed="8"/>
      <name val="Arial"/>
      <family val="2"/>
    </font>
    <font>
      <b/>
      <sz val="10"/>
      <color indexed="8"/>
      <name val="Arial"/>
      <family val="2"/>
    </font>
    <font>
      <b/>
      <u/>
      <sz val="12"/>
      <name val="Arial"/>
      <family val="2"/>
    </font>
    <font>
      <sz val="12"/>
      <color indexed="8"/>
      <name val="Arial"/>
      <family val="2"/>
    </font>
    <font>
      <sz val="10"/>
      <color indexed="8"/>
      <name val="Arial"/>
      <family val="2"/>
    </font>
    <font>
      <b/>
      <sz val="12"/>
      <color indexed="8"/>
      <name val="Arial"/>
      <family val="2"/>
    </font>
    <font>
      <sz val="5"/>
      <color indexed="8"/>
      <name val="Arial"/>
      <family val="2"/>
    </font>
    <font>
      <i/>
      <sz val="8"/>
      <name val="Arial"/>
      <family val="2"/>
    </font>
    <font>
      <sz val="8"/>
      <name val="Arial"/>
      <family val="2"/>
    </font>
    <font>
      <b/>
      <u/>
      <sz val="12"/>
      <name val="Arial"/>
      <family val="2"/>
    </font>
    <font>
      <sz val="10"/>
      <color rgb="FFCCFFFF"/>
      <name val="Arial"/>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CCFFFF"/>
        <bgColor indexed="64"/>
      </patternFill>
    </fill>
  </fills>
  <borders count="5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459">
    <xf numFmtId="0" fontId="0" fillId="0" borderId="0" xfId="0"/>
    <xf numFmtId="0" fontId="0" fillId="2" borderId="0" xfId="0" applyFill="1" applyBorder="1" applyAlignment="1" applyProtection="1">
      <alignment horizontal="center"/>
    </xf>
    <xf numFmtId="0" fontId="2" fillId="2" borderId="0" xfId="0" applyFont="1" applyFill="1" applyBorder="1" applyAlignment="1" applyProtection="1">
      <alignment horizontal="right"/>
    </xf>
    <xf numFmtId="0" fontId="2" fillId="2" borderId="1" xfId="0" applyFont="1" applyFill="1" applyBorder="1" applyAlignment="1" applyProtection="1">
      <alignment horizontal="center" wrapText="1"/>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8" xfId="0" applyFont="1" applyFill="1" applyBorder="1" applyAlignment="1" applyProtection="1">
      <alignment horizontal="center"/>
    </xf>
    <xf numFmtId="0" fontId="2" fillId="2" borderId="9"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11" xfId="0" applyFont="1" applyFill="1" applyBorder="1" applyAlignment="1" applyProtection="1">
      <alignment horizontal="center"/>
    </xf>
    <xf numFmtId="0" fontId="7" fillId="2"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5" fillId="2" borderId="0" xfId="0" applyFont="1" applyFill="1" applyBorder="1" applyProtection="1"/>
    <xf numFmtId="0" fontId="5" fillId="2" borderId="12" xfId="0" applyFont="1" applyFill="1" applyBorder="1" applyAlignment="1" applyProtection="1">
      <alignment horizontal="center"/>
    </xf>
    <xf numFmtId="0" fontId="5" fillId="2" borderId="0" xfId="0" applyFont="1" applyFill="1" applyBorder="1" applyAlignment="1" applyProtection="1">
      <alignment horizontal="center"/>
    </xf>
    <xf numFmtId="3" fontId="2" fillId="2" borderId="0" xfId="0" applyNumberFormat="1" applyFont="1" applyFill="1" applyBorder="1" applyAlignment="1" applyProtection="1">
      <alignment horizontal="right" indent="1"/>
    </xf>
    <xf numFmtId="0" fontId="2" fillId="2" borderId="0" xfId="0" applyFont="1" applyFill="1" applyBorder="1" applyAlignment="1" applyProtection="1">
      <alignment horizontal="right" indent="1"/>
    </xf>
    <xf numFmtId="0" fontId="2" fillId="3" borderId="13" xfId="0" applyFont="1" applyFill="1" applyBorder="1" applyAlignment="1" applyProtection="1"/>
    <xf numFmtId="0" fontId="5" fillId="3" borderId="14" xfId="0" applyFont="1" applyFill="1" applyBorder="1" applyAlignment="1" applyProtection="1"/>
    <xf numFmtId="0" fontId="2" fillId="3" borderId="3" xfId="0" applyFont="1" applyFill="1" applyBorder="1" applyAlignment="1" applyProtection="1"/>
    <xf numFmtId="0" fontId="5" fillId="3" borderId="0" xfId="0" applyFont="1" applyFill="1" applyBorder="1" applyAlignment="1" applyProtection="1"/>
    <xf numFmtId="0" fontId="0" fillId="3" borderId="0" xfId="0" applyFill="1" applyBorder="1" applyAlignment="1" applyProtection="1"/>
    <xf numFmtId="0" fontId="2" fillId="3" borderId="10" xfId="0" applyFont="1" applyFill="1" applyBorder="1" applyAlignment="1" applyProtection="1"/>
    <xf numFmtId="0" fontId="0" fillId="3" borderId="15" xfId="0" applyFill="1" applyBorder="1" applyAlignment="1" applyProtection="1"/>
    <xf numFmtId="0" fontId="0" fillId="3" borderId="16" xfId="0" applyFill="1" applyBorder="1" applyAlignment="1" applyProtection="1"/>
    <xf numFmtId="0" fontId="2" fillId="2" borderId="0" xfId="0" applyFont="1" applyFill="1" applyBorder="1" applyAlignment="1" applyProtection="1">
      <alignment horizontal="left"/>
    </xf>
    <xf numFmtId="0" fontId="0" fillId="2" borderId="0" xfId="0" applyFill="1" applyBorder="1" applyAlignment="1" applyProtection="1">
      <alignment horizontal="left" wrapText="1"/>
    </xf>
    <xf numFmtId="0" fontId="2" fillId="2" borderId="13" xfId="0" applyFont="1" applyFill="1" applyBorder="1" applyAlignment="1" applyProtection="1">
      <alignment horizontal="center" wrapText="1"/>
    </xf>
    <xf numFmtId="0" fontId="0" fillId="2" borderId="0" xfId="0" applyFill="1" applyBorder="1" applyAlignment="1" applyProtection="1"/>
    <xf numFmtId="0" fontId="0" fillId="2" borderId="4" xfId="0" applyFill="1" applyBorder="1" applyAlignment="1" applyProtection="1"/>
    <xf numFmtId="0" fontId="0" fillId="2" borderId="0" xfId="0" applyFill="1" applyBorder="1" applyProtection="1"/>
    <xf numFmtId="0" fontId="10"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2" fillId="2" borderId="0" xfId="0" applyFont="1" applyFill="1" applyBorder="1" applyAlignment="1" applyProtection="1">
      <alignment horizontal="left" vertical="center" wrapText="1" indent="1"/>
    </xf>
    <xf numFmtId="3" fontId="0" fillId="2" borderId="0" xfId="0" applyNumberFormat="1" applyFill="1" applyBorder="1" applyAlignment="1" applyProtection="1">
      <alignment horizontal="left" vertical="center" wrapText="1" indent="1"/>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2" fillId="2" borderId="0" xfId="0" applyFont="1" applyFill="1" applyBorder="1" applyAlignment="1" applyProtection="1">
      <alignment horizontal="left" vertical="center"/>
    </xf>
    <xf numFmtId="3" fontId="0" fillId="2" borderId="0" xfId="0" applyNumberFormat="1" applyFill="1" applyBorder="1" applyAlignment="1" applyProtection="1">
      <alignment horizontal="left" vertical="center" indent="1"/>
    </xf>
    <xf numFmtId="3" fontId="2" fillId="2" borderId="0" xfId="0" applyNumberFormat="1" applyFont="1" applyFill="1" applyBorder="1" applyAlignment="1" applyProtection="1">
      <alignment horizontal="left" vertical="center" indent="1"/>
    </xf>
    <xf numFmtId="0" fontId="2" fillId="2" borderId="17" xfId="0" applyFont="1" applyFill="1" applyBorder="1" applyAlignment="1" applyProtection="1">
      <alignment horizontal="center"/>
    </xf>
    <xf numFmtId="0" fontId="8" fillId="2" borderId="0" xfId="0" applyFont="1" applyFill="1" applyBorder="1" applyAlignment="1" applyProtection="1">
      <alignment horizontal="left" vertical="center"/>
    </xf>
    <xf numFmtId="0" fontId="20" fillId="2" borderId="0" xfId="0" applyFont="1" applyFill="1" applyBorder="1" applyProtection="1"/>
    <xf numFmtId="0" fontId="0" fillId="2" borderId="0" xfId="0" applyFill="1" applyBorder="1" applyAlignment="1" applyProtection="1">
      <alignment horizontal="left" vertical="top" wrapText="1"/>
    </xf>
    <xf numFmtId="0" fontId="0" fillId="2" borderId="0" xfId="0" applyFill="1" applyBorder="1" applyAlignment="1" applyProtection="1">
      <alignment horizontal="left" vertical="center" wrapText="1" indent="1"/>
    </xf>
    <xf numFmtId="0" fontId="0" fillId="2" borderId="0" xfId="0" applyNumberFormat="1" applyFill="1" applyBorder="1" applyAlignment="1" applyProtection="1">
      <alignment horizontal="center"/>
    </xf>
    <xf numFmtId="0" fontId="0" fillId="2" borderId="0" xfId="0" applyNumberFormat="1" applyFill="1" applyBorder="1" applyAlignment="1" applyProtection="1">
      <alignment horizontal="center"/>
      <protection locked="0"/>
    </xf>
    <xf numFmtId="0" fontId="0" fillId="2" borderId="18" xfId="0" applyNumberFormat="1" applyFill="1" applyBorder="1" applyAlignment="1" applyProtection="1">
      <alignment horizontal="center"/>
    </xf>
    <xf numFmtId="0" fontId="0" fillId="2" borderId="19" xfId="0" applyNumberFormat="1" applyFill="1" applyBorder="1" applyAlignment="1" applyProtection="1">
      <alignment horizontal="center"/>
    </xf>
    <xf numFmtId="0" fontId="0" fillId="2" borderId="20" xfId="0" applyNumberFormat="1" applyFill="1" applyBorder="1" applyAlignment="1" applyProtection="1">
      <alignment horizontal="center"/>
    </xf>
    <xf numFmtId="0" fontId="0" fillId="3" borderId="18" xfId="0" applyNumberFormat="1" applyFill="1" applyBorder="1" applyAlignment="1" applyProtection="1">
      <alignment horizontal="left" vertical="center" indent="1"/>
      <protection locked="0"/>
    </xf>
    <xf numFmtId="0" fontId="0" fillId="3" borderId="19" xfId="0" applyNumberFormat="1" applyFill="1" applyBorder="1" applyAlignment="1" applyProtection="1">
      <alignment horizontal="left" vertical="center" indent="1"/>
      <protection locked="0"/>
    </xf>
    <xf numFmtId="0" fontId="0" fillId="3" borderId="20" xfId="0" applyNumberFormat="1" applyFill="1" applyBorder="1" applyAlignment="1" applyProtection="1">
      <alignment horizontal="left" vertical="center" indent="1"/>
      <protection locked="0"/>
    </xf>
    <xf numFmtId="0" fontId="0" fillId="2" borderId="18" xfId="0" applyFill="1" applyBorder="1" applyAlignment="1" applyProtection="1">
      <alignment horizontal="left" vertical="center" indent="1"/>
    </xf>
    <xf numFmtId="0" fontId="0" fillId="2" borderId="19" xfId="0" applyFill="1" applyBorder="1" applyAlignment="1" applyProtection="1">
      <alignment horizontal="left" vertical="center" indent="1"/>
    </xf>
    <xf numFmtId="0" fontId="0" fillId="2" borderId="20" xfId="0" applyFill="1" applyBorder="1" applyAlignment="1" applyProtection="1">
      <alignment horizontal="left" vertical="center" indent="1"/>
    </xf>
    <xf numFmtId="0" fontId="0" fillId="4" borderId="0" xfId="0" applyFill="1" applyProtection="1"/>
    <xf numFmtId="0" fontId="24" fillId="4" borderId="0" xfId="0" applyFont="1" applyFill="1" applyProtection="1"/>
    <xf numFmtId="0" fontId="0" fillId="2" borderId="3" xfId="0" applyFill="1" applyBorder="1" applyProtection="1"/>
    <xf numFmtId="0" fontId="0" fillId="2" borderId="4" xfId="0" applyFill="1" applyBorder="1" applyProtection="1"/>
    <xf numFmtId="0" fontId="14" fillId="2" borderId="0" xfId="0" applyFont="1" applyFill="1" applyBorder="1" applyProtection="1"/>
    <xf numFmtId="0" fontId="15" fillId="2" borderId="0" xfId="0" applyFont="1" applyFill="1" applyBorder="1" applyProtection="1"/>
    <xf numFmtId="0" fontId="15" fillId="2" borderId="0" xfId="0" applyFont="1" applyFill="1" applyBorder="1" applyAlignment="1" applyProtection="1">
      <alignment vertical="top" wrapText="1"/>
    </xf>
    <xf numFmtId="0" fontId="21" fillId="2" borderId="0" xfId="1" applyFont="1" applyFill="1" applyBorder="1" applyAlignment="1" applyProtection="1">
      <alignment horizontal="left"/>
    </xf>
    <xf numFmtId="0" fontId="21" fillId="2" borderId="0" xfId="0" applyFont="1" applyFill="1" applyBorder="1" applyProtection="1"/>
    <xf numFmtId="0" fontId="24" fillId="2" borderId="0" xfId="1" applyFont="1" applyFill="1" applyBorder="1" applyAlignment="1" applyProtection="1">
      <alignment horizontal="left"/>
    </xf>
    <xf numFmtId="0" fontId="10" fillId="2" borderId="0" xfId="0" applyFont="1" applyFill="1" applyBorder="1" applyProtection="1"/>
    <xf numFmtId="0" fontId="22" fillId="2" borderId="0" xfId="0" applyFont="1" applyFill="1" applyBorder="1" applyAlignment="1" applyProtection="1"/>
    <xf numFmtId="0" fontId="27" fillId="2" borderId="0" xfId="0" applyFont="1" applyFill="1" applyBorder="1" applyProtection="1"/>
    <xf numFmtId="0" fontId="1" fillId="2" borderId="0" xfId="0" applyFont="1" applyFill="1" applyBorder="1" applyProtection="1"/>
    <xf numFmtId="0" fontId="12" fillId="2" borderId="0" xfId="1" applyFill="1" applyBorder="1" applyAlignment="1" applyProtection="1"/>
    <xf numFmtId="0" fontId="0" fillId="2" borderId="16" xfId="0" applyFill="1" applyBorder="1" applyProtection="1"/>
    <xf numFmtId="0" fontId="30" fillId="2" borderId="0" xfId="0" applyFont="1" applyFill="1" applyBorder="1" applyAlignment="1" applyProtection="1">
      <alignment wrapText="1"/>
    </xf>
    <xf numFmtId="0" fontId="12" fillId="2" borderId="0" xfId="1" applyFill="1" applyBorder="1" applyAlignment="1" applyProtection="1">
      <alignment horizontal="left"/>
    </xf>
    <xf numFmtId="0" fontId="25" fillId="2" borderId="0" xfId="1" applyFont="1" applyFill="1" applyBorder="1" applyAlignment="1" applyProtection="1">
      <alignment horizontal="left" vertical="center"/>
      <protection locked="0"/>
    </xf>
    <xf numFmtId="0" fontId="23" fillId="2" borderId="0" xfId="1" applyFont="1" applyFill="1" applyBorder="1" applyAlignment="1" applyProtection="1">
      <alignment horizontal="center"/>
    </xf>
    <xf numFmtId="0" fontId="24" fillId="2" borderId="0" xfId="1" applyFont="1" applyFill="1" applyBorder="1" applyAlignment="1" applyProtection="1">
      <alignment horizontal="center"/>
    </xf>
    <xf numFmtId="0" fontId="28" fillId="2" borderId="0" xfId="0" applyFont="1" applyFill="1" applyBorder="1" applyAlignment="1" applyProtection="1">
      <alignment horizontal="center"/>
    </xf>
    <xf numFmtId="0" fontId="0" fillId="2" borderId="3" xfId="0" applyFill="1" applyBorder="1" applyAlignment="1" applyProtection="1"/>
    <xf numFmtId="0" fontId="31" fillId="2" borderId="0" xfId="0" applyNumberFormat="1" applyFont="1" applyFill="1" applyBorder="1" applyAlignment="1" applyProtection="1">
      <alignment vertical="center"/>
    </xf>
    <xf numFmtId="0" fontId="32"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31" fillId="2" borderId="0" xfId="0" applyFont="1" applyFill="1" applyBorder="1" applyAlignment="1" applyProtection="1">
      <alignment vertical="center" wrapText="1"/>
    </xf>
    <xf numFmtId="0" fontId="0" fillId="2" borderId="15" xfId="0" applyFill="1" applyBorder="1" applyAlignment="1" applyProtection="1">
      <alignment horizontal="center"/>
    </xf>
    <xf numFmtId="0" fontId="0" fillId="2" borderId="21" xfId="0" applyFill="1" applyBorder="1" applyProtection="1"/>
    <xf numFmtId="0" fontId="2" fillId="2" borderId="0" xfId="0" applyNumberFormat="1" applyFont="1" applyFill="1" applyBorder="1" applyAlignment="1" applyProtection="1">
      <alignment horizontal="left" vertical="center" wrapText="1" indent="1"/>
      <protection locked="0"/>
    </xf>
    <xf numFmtId="0" fontId="0" fillId="2" borderId="0" xfId="0" applyFill="1" applyBorder="1" applyAlignment="1" applyProtection="1">
      <protection locked="0"/>
    </xf>
    <xf numFmtId="3" fontId="0" fillId="3" borderId="22" xfId="0" applyNumberFormat="1" applyFill="1" applyBorder="1" applyAlignment="1" applyProtection="1">
      <alignment horizontal="right" vertical="center" indent="1"/>
      <protection locked="0"/>
    </xf>
    <xf numFmtId="3" fontId="0" fillId="3" borderId="23" xfId="0" applyNumberFormat="1" applyFill="1" applyBorder="1" applyAlignment="1" applyProtection="1">
      <alignment horizontal="right" vertical="center" indent="1"/>
      <protection locked="0"/>
    </xf>
    <xf numFmtId="3" fontId="0" fillId="3" borderId="24" xfId="0" applyNumberFormat="1" applyFill="1" applyBorder="1" applyAlignment="1" applyProtection="1">
      <alignment horizontal="right" vertical="center" indent="1"/>
      <protection locked="0"/>
    </xf>
    <xf numFmtId="3" fontId="0" fillId="3" borderId="25" xfId="0" applyNumberFormat="1" applyFill="1" applyBorder="1" applyAlignment="1" applyProtection="1">
      <alignment horizontal="right" vertical="center" indent="1"/>
      <protection locked="0"/>
    </xf>
    <xf numFmtId="3" fontId="0" fillId="3" borderId="26" xfId="0" applyNumberFormat="1" applyFill="1" applyBorder="1" applyAlignment="1" applyProtection="1">
      <alignment horizontal="right" vertical="center" indent="1"/>
      <protection locked="0"/>
    </xf>
    <xf numFmtId="3" fontId="0" fillId="3" borderId="27" xfId="0" applyNumberFormat="1" applyFill="1" applyBorder="1" applyAlignment="1" applyProtection="1">
      <alignment horizontal="right" vertical="center" indent="1"/>
      <protection locked="0"/>
    </xf>
    <xf numFmtId="3" fontId="0" fillId="3" borderId="28" xfId="0" applyNumberFormat="1" applyFill="1" applyBorder="1" applyAlignment="1" applyProtection="1">
      <alignment horizontal="right" vertical="center" indent="1"/>
      <protection locked="0"/>
    </xf>
    <xf numFmtId="3" fontId="0" fillId="3" borderId="29" xfId="0" applyNumberFormat="1" applyFill="1" applyBorder="1" applyAlignment="1" applyProtection="1">
      <alignment horizontal="right" vertical="center" indent="1"/>
      <protection locked="0"/>
    </xf>
    <xf numFmtId="3" fontId="0" fillId="3" borderId="30" xfId="0" applyNumberFormat="1" applyFill="1" applyBorder="1" applyAlignment="1" applyProtection="1">
      <alignment horizontal="right" vertical="center" indent="1"/>
      <protection locked="0"/>
    </xf>
    <xf numFmtId="3" fontId="0" fillId="3" borderId="31" xfId="0" applyNumberFormat="1" applyFill="1" applyBorder="1" applyAlignment="1" applyProtection="1">
      <alignment horizontal="right" vertical="center" indent="1"/>
      <protection locked="0"/>
    </xf>
    <xf numFmtId="3" fontId="0" fillId="2" borderId="0" xfId="0" applyNumberFormat="1" applyFill="1" applyBorder="1" applyProtection="1"/>
    <xf numFmtId="3" fontId="2" fillId="2" borderId="0" xfId="0" applyNumberFormat="1" applyFont="1" applyFill="1" applyBorder="1" applyAlignment="1" applyProtection="1">
      <alignment horizontal="left" vertical="center" wrapText="1" indent="1"/>
    </xf>
    <xf numFmtId="3" fontId="0" fillId="2" borderId="0" xfId="0" applyNumberFormat="1" applyFill="1" applyBorder="1" applyAlignment="1" applyProtection="1">
      <alignment horizontal="left" indent="1"/>
    </xf>
    <xf numFmtId="0" fontId="32" fillId="2" borderId="0" xfId="0" applyNumberFormat="1" applyFont="1" applyFill="1" applyBorder="1" applyAlignment="1" applyProtection="1">
      <alignment horizontal="left" vertical="center" indent="1"/>
    </xf>
    <xf numFmtId="0" fontId="32" fillId="2" borderId="0" xfId="0" applyFont="1" applyFill="1" applyBorder="1" applyAlignment="1" applyProtection="1">
      <alignment horizontal="left" vertical="center" indent="1"/>
    </xf>
    <xf numFmtId="0" fontId="0" fillId="2" borderId="18" xfId="0" applyFill="1" applyBorder="1" applyAlignment="1" applyProtection="1">
      <alignment horizontal="left" vertical="center" wrapText="1" indent="1"/>
    </xf>
    <xf numFmtId="0" fontId="0" fillId="2" borderId="19" xfId="0" applyFill="1" applyBorder="1" applyAlignment="1" applyProtection="1">
      <alignment horizontal="left" vertical="center" wrapText="1" indent="1"/>
    </xf>
    <xf numFmtId="0" fontId="0" fillId="2" borderId="20" xfId="0" applyFill="1" applyBorder="1" applyAlignment="1" applyProtection="1">
      <alignment horizontal="left" vertical="center" wrapText="1" indent="1"/>
    </xf>
    <xf numFmtId="0" fontId="32" fillId="2" borderId="0" xfId="0" applyNumberFormat="1" applyFont="1" applyFill="1" applyBorder="1" applyAlignment="1" applyProtection="1">
      <alignment horizontal="left" vertical="center" wrapText="1" indent="1"/>
    </xf>
    <xf numFmtId="3" fontId="0" fillId="3" borderId="32" xfId="0" applyNumberFormat="1" applyFill="1" applyBorder="1" applyAlignment="1" applyProtection="1">
      <alignment horizontal="right" vertical="center" indent="1"/>
      <protection locked="0"/>
    </xf>
    <xf numFmtId="3" fontId="2" fillId="2" borderId="33" xfId="0" applyNumberFormat="1" applyFont="1" applyFill="1" applyBorder="1" applyAlignment="1" applyProtection="1">
      <alignment horizontal="right" vertical="center" indent="1"/>
    </xf>
    <xf numFmtId="3" fontId="2" fillId="2" borderId="0" xfId="0" applyNumberFormat="1" applyFont="1" applyFill="1" applyBorder="1" applyAlignment="1" applyProtection="1">
      <alignment horizontal="right" vertical="center" indent="1"/>
    </xf>
    <xf numFmtId="3" fontId="2" fillId="2" borderId="18" xfId="0" applyNumberFormat="1" applyFont="1" applyFill="1" applyBorder="1" applyAlignment="1" applyProtection="1">
      <alignment horizontal="right" vertical="center" indent="1"/>
    </xf>
    <xf numFmtId="3" fontId="0" fillId="3" borderId="12" xfId="0" applyNumberFormat="1" applyFill="1" applyBorder="1" applyAlignment="1" applyProtection="1">
      <alignment horizontal="right" vertical="center" indent="1"/>
      <protection locked="0"/>
    </xf>
    <xf numFmtId="3" fontId="2" fillId="2" borderId="34" xfId="0" applyNumberFormat="1" applyFont="1" applyFill="1" applyBorder="1" applyAlignment="1" applyProtection="1">
      <alignment horizontal="right" vertical="center" indent="1"/>
    </xf>
    <xf numFmtId="3" fontId="2" fillId="2" borderId="19" xfId="0" applyNumberFormat="1" applyFont="1" applyFill="1" applyBorder="1" applyAlignment="1" applyProtection="1">
      <alignment horizontal="right" vertical="center" indent="1"/>
    </xf>
    <xf numFmtId="3" fontId="32" fillId="2" borderId="0" xfId="0" applyNumberFormat="1" applyFont="1" applyFill="1" applyBorder="1" applyAlignment="1" applyProtection="1">
      <alignment horizontal="right" vertical="center" indent="1"/>
    </xf>
    <xf numFmtId="3" fontId="31" fillId="2" borderId="0" xfId="0" applyNumberFormat="1" applyFont="1" applyFill="1" applyBorder="1" applyAlignment="1" applyProtection="1">
      <alignment horizontal="right" vertical="center" indent="1"/>
    </xf>
    <xf numFmtId="3" fontId="0" fillId="3" borderId="35" xfId="0" applyNumberFormat="1" applyFill="1" applyBorder="1" applyAlignment="1" applyProtection="1">
      <alignment horizontal="right" vertical="center" indent="1"/>
      <protection locked="0"/>
    </xf>
    <xf numFmtId="3" fontId="0" fillId="3" borderId="36" xfId="0" applyNumberFormat="1" applyFill="1" applyBorder="1" applyAlignment="1" applyProtection="1">
      <alignment horizontal="right" vertical="center" indent="1"/>
      <protection locked="0"/>
    </xf>
    <xf numFmtId="3" fontId="2" fillId="2" borderId="37" xfId="0" applyNumberFormat="1" applyFont="1" applyFill="1" applyBorder="1" applyAlignment="1" applyProtection="1">
      <alignment horizontal="right" vertical="center" indent="1"/>
    </xf>
    <xf numFmtId="3" fontId="2" fillId="2" borderId="20" xfId="0" applyNumberFormat="1" applyFont="1" applyFill="1" applyBorder="1" applyAlignment="1" applyProtection="1">
      <alignment horizontal="right" vertical="center" indent="1"/>
    </xf>
    <xf numFmtId="3" fontId="2" fillId="2" borderId="17" xfId="0" applyNumberFormat="1" applyFont="1" applyFill="1" applyBorder="1" applyAlignment="1" applyProtection="1">
      <alignment horizontal="right" vertical="center" wrapText="1" indent="1"/>
    </xf>
    <xf numFmtId="3" fontId="2" fillId="2" borderId="0" xfId="0" applyNumberFormat="1" applyFont="1" applyFill="1" applyBorder="1" applyAlignment="1" applyProtection="1">
      <alignment horizontal="right" vertical="top" wrapText="1" indent="1"/>
    </xf>
    <xf numFmtId="0" fontId="2" fillId="3" borderId="18" xfId="0" applyFont="1" applyFill="1" applyBorder="1" applyAlignment="1" applyProtection="1">
      <alignment horizontal="left" vertical="center" wrapText="1" indent="1"/>
      <protection locked="0"/>
    </xf>
    <xf numFmtId="0" fontId="2" fillId="3" borderId="19" xfId="0" applyFont="1" applyFill="1" applyBorder="1" applyAlignment="1" applyProtection="1">
      <alignment horizontal="left" vertical="center" wrapText="1" indent="1"/>
      <protection locked="0"/>
    </xf>
    <xf numFmtId="0" fontId="31" fillId="2" borderId="0" xfId="0" applyFont="1" applyFill="1" applyBorder="1" applyAlignment="1" applyProtection="1">
      <alignment horizontal="left" vertical="center" wrapText="1" indent="1"/>
    </xf>
    <xf numFmtId="0" fontId="2" fillId="3" borderId="20" xfId="0" applyFont="1" applyFill="1" applyBorder="1" applyAlignment="1" applyProtection="1">
      <alignment horizontal="left" vertical="center" wrapText="1" indent="1"/>
      <protection locked="0"/>
    </xf>
    <xf numFmtId="0" fontId="0" fillId="2" borderId="0" xfId="0" applyFill="1" applyBorder="1" applyAlignment="1" applyProtection="1">
      <alignment horizontal="left" vertical="center" indent="1"/>
    </xf>
    <xf numFmtId="3" fontId="0" fillId="3" borderId="18" xfId="0" applyNumberFormat="1" applyFill="1" applyBorder="1" applyAlignment="1" applyProtection="1">
      <alignment horizontal="right" vertical="center" indent="1"/>
      <protection locked="0"/>
    </xf>
    <xf numFmtId="3" fontId="0" fillId="3" borderId="19" xfId="0" applyNumberFormat="1" applyFill="1" applyBorder="1" applyAlignment="1" applyProtection="1">
      <alignment horizontal="right" vertical="center" indent="1"/>
      <protection locked="0"/>
    </xf>
    <xf numFmtId="3" fontId="0" fillId="3" borderId="20" xfId="0" applyNumberFormat="1" applyFill="1" applyBorder="1" applyAlignment="1" applyProtection="1">
      <alignment horizontal="right" vertical="center" indent="1"/>
      <protection locked="0"/>
    </xf>
    <xf numFmtId="0" fontId="4" fillId="4" borderId="0" xfId="0" applyFont="1" applyFill="1" applyProtection="1"/>
    <xf numFmtId="0" fontId="2" fillId="4" borderId="0" xfId="0" applyFont="1" applyFill="1" applyProtection="1"/>
    <xf numFmtId="0" fontId="2" fillId="4" borderId="0" xfId="0" applyFont="1" applyFill="1" applyAlignment="1" applyProtection="1">
      <alignment horizontal="center"/>
    </xf>
    <xf numFmtId="0" fontId="2" fillId="4" borderId="0" xfId="0" applyFont="1" applyFill="1" applyBorder="1" applyAlignment="1" applyProtection="1">
      <alignment horizontal="center"/>
    </xf>
    <xf numFmtId="0" fontId="31" fillId="4" borderId="0" xfId="0" applyFont="1" applyFill="1" applyBorder="1" applyAlignment="1" applyProtection="1">
      <alignment vertical="center"/>
    </xf>
    <xf numFmtId="0" fontId="0" fillId="2" borderId="14" xfId="0" applyFill="1" applyBorder="1" applyProtection="1"/>
    <xf numFmtId="0" fontId="24" fillId="2" borderId="0" xfId="0" applyFont="1" applyFill="1" applyBorder="1" applyAlignment="1" applyProtection="1">
      <alignment horizontal="center" wrapText="1"/>
    </xf>
    <xf numFmtId="0" fontId="24" fillId="2" borderId="0" xfId="0" applyFont="1" applyFill="1" applyBorder="1" applyAlignment="1" applyProtection="1">
      <alignment wrapText="1"/>
    </xf>
    <xf numFmtId="0" fontId="2" fillId="2" borderId="0" xfId="0" applyFont="1" applyFill="1" applyBorder="1" applyProtection="1"/>
    <xf numFmtId="0" fontId="5" fillId="2" borderId="24" xfId="0" applyFont="1" applyFill="1" applyBorder="1" applyAlignment="1" applyProtection="1">
      <alignment horizontal="center"/>
    </xf>
    <xf numFmtId="0" fontId="5" fillId="2" borderId="34" xfId="0" applyFont="1" applyFill="1" applyBorder="1" applyAlignment="1" applyProtection="1">
      <alignment horizontal="center"/>
    </xf>
    <xf numFmtId="3" fontId="17" fillId="2" borderId="0" xfId="0" applyNumberFormat="1" applyFont="1" applyFill="1" applyBorder="1" applyAlignment="1" applyProtection="1">
      <alignment horizontal="left" vertical="center" indent="1"/>
    </xf>
    <xf numFmtId="0" fontId="0" fillId="2" borderId="0" xfId="0" applyFill="1" applyBorder="1" applyAlignment="1" applyProtection="1">
      <alignment horizontal="right"/>
    </xf>
    <xf numFmtId="0" fontId="18" fillId="2" borderId="0" xfId="0" applyFont="1" applyFill="1" applyBorder="1" applyAlignment="1" applyProtection="1">
      <alignment horizontal="left" wrapText="1"/>
    </xf>
    <xf numFmtId="0" fontId="0" fillId="2" borderId="0" xfId="0" applyFill="1" applyBorder="1" applyAlignment="1" applyProtection="1">
      <alignment horizontal="right" indent="1"/>
    </xf>
    <xf numFmtId="3" fontId="0" fillId="2" borderId="0" xfId="0" applyNumberFormat="1" applyFill="1" applyBorder="1" applyAlignment="1" applyProtection="1">
      <alignment horizontal="right" indent="1"/>
    </xf>
    <xf numFmtId="0" fontId="0" fillId="2" borderId="10" xfId="0" applyFill="1" applyBorder="1" applyProtection="1"/>
    <xf numFmtId="0" fontId="0" fillId="2" borderId="15" xfId="0" applyFill="1" applyBorder="1" applyProtection="1"/>
    <xf numFmtId="0" fontId="0" fillId="4" borderId="0" xfId="0" applyFill="1" applyBorder="1" applyProtection="1"/>
    <xf numFmtId="0" fontId="4" fillId="2" borderId="0" xfId="0" applyFont="1" applyFill="1" applyBorder="1" applyProtection="1"/>
    <xf numFmtId="0" fontId="0" fillId="2" borderId="13" xfId="0" applyFill="1" applyBorder="1" applyProtection="1"/>
    <xf numFmtId="0" fontId="4" fillId="2" borderId="3" xfId="0" applyFont="1" applyFill="1" applyBorder="1" applyProtection="1"/>
    <xf numFmtId="0" fontId="4" fillId="2" borderId="4" xfId="0" applyFont="1" applyFill="1" applyBorder="1" applyProtection="1"/>
    <xf numFmtId="0" fontId="24" fillId="2" borderId="3" xfId="0" applyFont="1" applyFill="1" applyBorder="1" applyProtection="1"/>
    <xf numFmtId="0" fontId="24" fillId="2" borderId="4" xfId="0" applyFont="1" applyFill="1" applyBorder="1" applyProtection="1"/>
    <xf numFmtId="0" fontId="31" fillId="2" borderId="3" xfId="0" applyFont="1" applyFill="1" applyBorder="1" applyAlignment="1" applyProtection="1">
      <alignment vertical="center"/>
    </xf>
    <xf numFmtId="0" fontId="31" fillId="2" borderId="4" xfId="0" applyFont="1" applyFill="1" applyBorder="1" applyAlignment="1" applyProtection="1">
      <alignment vertical="center"/>
    </xf>
    <xf numFmtId="0" fontId="2" fillId="2" borderId="3" xfId="0" applyFont="1" applyFill="1" applyBorder="1" applyProtection="1"/>
    <xf numFmtId="0" fontId="2" fillId="2" borderId="4" xfId="0" applyFont="1" applyFill="1" applyBorder="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horizontal="center"/>
    </xf>
    <xf numFmtId="0" fontId="2" fillId="2" borderId="4" xfId="0" applyFont="1" applyFill="1" applyBorder="1" applyAlignment="1" applyProtection="1">
      <alignment horizontal="center" vertical="center"/>
    </xf>
    <xf numFmtId="0" fontId="5" fillId="2" borderId="4" xfId="0" applyFont="1" applyFill="1" applyBorder="1" applyAlignment="1" applyProtection="1">
      <alignment horizontal="center"/>
    </xf>
    <xf numFmtId="3" fontId="0" fillId="2" borderId="0" xfId="0" applyNumberFormat="1" applyFill="1" applyBorder="1" applyAlignment="1" applyProtection="1">
      <alignment horizontal="right" vertical="center" indent="1"/>
    </xf>
    <xf numFmtId="0" fontId="2" fillId="2" borderId="0" xfId="0" applyFont="1" applyFill="1" applyBorder="1" applyAlignment="1" applyProtection="1"/>
    <xf numFmtId="3" fontId="2" fillId="2" borderId="3" xfId="0" applyNumberFormat="1" applyFont="1" applyFill="1" applyBorder="1" applyAlignment="1" applyProtection="1">
      <alignment horizontal="right" wrapText="1" indent="1"/>
    </xf>
    <xf numFmtId="3" fontId="0" fillId="2" borderId="0" xfId="0" applyNumberFormat="1" applyFill="1" applyBorder="1" applyAlignment="1" applyProtection="1">
      <alignment horizontal="right" wrapText="1" indent="1"/>
    </xf>
    <xf numFmtId="3" fontId="2" fillId="2" borderId="0" xfId="0" applyNumberFormat="1" applyFont="1" applyFill="1" applyBorder="1" applyAlignment="1" applyProtection="1">
      <alignment horizontal="right" vertical="center" wrapText="1" indent="1"/>
    </xf>
    <xf numFmtId="3" fontId="2" fillId="2" borderId="0" xfId="0" applyNumberFormat="1" applyFont="1" applyFill="1" applyBorder="1" applyAlignment="1" applyProtection="1">
      <alignment horizontal="right" wrapText="1" indent="1"/>
    </xf>
    <xf numFmtId="3" fontId="2" fillId="2" borderId="4" xfId="0" applyNumberFormat="1" applyFont="1" applyFill="1" applyBorder="1" applyAlignment="1" applyProtection="1">
      <alignment horizontal="right" wrapText="1" indent="1"/>
    </xf>
    <xf numFmtId="0" fontId="11" fillId="2" borderId="15" xfId="0" applyFont="1" applyFill="1" applyBorder="1" applyAlignment="1" applyProtection="1">
      <alignment vertical="top"/>
    </xf>
    <xf numFmtId="0" fontId="0" fillId="2" borderId="15" xfId="0" applyFill="1" applyBorder="1" applyAlignment="1" applyProtection="1"/>
    <xf numFmtId="0" fontId="0" fillId="2" borderId="14" xfId="0" applyFill="1" applyBorder="1" applyAlignment="1" applyProtection="1">
      <alignment horizontal="center"/>
    </xf>
    <xf numFmtId="0" fontId="3" fillId="2" borderId="4" xfId="0" applyFont="1" applyFill="1" applyBorder="1" applyAlignment="1" applyProtection="1">
      <alignment horizontal="center"/>
    </xf>
    <xf numFmtId="0" fontId="0" fillId="4" borderId="0" xfId="0" applyFill="1" applyBorder="1" applyAlignment="1" applyProtection="1"/>
    <xf numFmtId="0" fontId="5" fillId="4" borderId="0" xfId="0" applyFont="1" applyFill="1" applyBorder="1" applyProtection="1"/>
    <xf numFmtId="0" fontId="0" fillId="4" borderId="0" xfId="0" applyFill="1" applyAlignment="1" applyProtection="1"/>
    <xf numFmtId="3" fontId="2" fillId="4" borderId="0" xfId="0" applyNumberFormat="1" applyFont="1" applyFill="1" applyAlignment="1" applyProtection="1">
      <alignment horizontal="right" wrapText="1" indent="1"/>
    </xf>
    <xf numFmtId="0" fontId="3" fillId="4" borderId="0" xfId="0" applyFont="1" applyFill="1" applyAlignment="1" applyProtection="1">
      <alignment horizontal="center"/>
    </xf>
    <xf numFmtId="0" fontId="0" fillId="4" borderId="0" xfId="0" applyFill="1" applyAlignment="1" applyProtection="1">
      <alignment horizontal="center"/>
    </xf>
    <xf numFmtId="0" fontId="5" fillId="4" borderId="0" xfId="0" applyFont="1" applyFill="1" applyBorder="1" applyAlignment="1" applyProtection="1"/>
    <xf numFmtId="0" fontId="5" fillId="2" borderId="4" xfId="0" applyFont="1" applyFill="1" applyBorder="1" applyAlignment="1" applyProtection="1"/>
    <xf numFmtId="0" fontId="0" fillId="3" borderId="18" xfId="0" applyNumberFormat="1" applyFill="1" applyBorder="1" applyAlignment="1" applyProtection="1">
      <alignment horizontal="left" vertical="center" wrapText="1" indent="1"/>
      <protection locked="0"/>
    </xf>
    <xf numFmtId="0" fontId="0" fillId="3" borderId="19" xfId="0" applyNumberFormat="1" applyFill="1" applyBorder="1" applyAlignment="1" applyProtection="1">
      <alignment horizontal="left" vertical="center" wrapText="1" indent="1"/>
      <protection locked="0"/>
    </xf>
    <xf numFmtId="0" fontId="0" fillId="3" borderId="20" xfId="0" applyNumberFormat="1" applyFill="1" applyBorder="1" applyAlignment="1" applyProtection="1">
      <alignment horizontal="left" vertical="center" wrapText="1" indent="1"/>
      <protection locked="0"/>
    </xf>
    <xf numFmtId="0" fontId="0" fillId="2" borderId="0" xfId="0" applyFill="1" applyBorder="1" applyAlignment="1" applyProtection="1">
      <alignment horizontal="right" vertical="center" indent="1"/>
    </xf>
    <xf numFmtId="3" fontId="0" fillId="3" borderId="38" xfId="0" applyNumberFormat="1" applyFill="1" applyBorder="1" applyAlignment="1" applyProtection="1">
      <alignment horizontal="right" vertical="center" indent="1"/>
      <protection locked="0"/>
    </xf>
    <xf numFmtId="3" fontId="0" fillId="2" borderId="33" xfId="0" applyNumberFormat="1" applyFill="1" applyBorder="1" applyAlignment="1" applyProtection="1">
      <alignment horizontal="right" vertical="center" indent="1"/>
    </xf>
    <xf numFmtId="3" fontId="0" fillId="3" borderId="39" xfId="0" applyNumberFormat="1" applyFill="1" applyBorder="1" applyAlignment="1" applyProtection="1">
      <alignment horizontal="right" vertical="center" indent="1"/>
      <protection locked="0"/>
    </xf>
    <xf numFmtId="3" fontId="0" fillId="2" borderId="34" xfId="0" applyNumberFormat="1" applyFill="1" applyBorder="1" applyAlignment="1" applyProtection="1">
      <alignment horizontal="right" vertical="center" indent="1"/>
    </xf>
    <xf numFmtId="3" fontId="0" fillId="3" borderId="40" xfId="0" applyNumberFormat="1" applyFill="1" applyBorder="1" applyAlignment="1" applyProtection="1">
      <alignment horizontal="right" vertical="center" indent="1"/>
      <protection locked="0"/>
    </xf>
    <xf numFmtId="3" fontId="0" fillId="2" borderId="37" xfId="0" applyNumberFormat="1" applyFill="1" applyBorder="1" applyAlignment="1" applyProtection="1">
      <alignment horizontal="right" vertical="center" indent="1"/>
    </xf>
    <xf numFmtId="3" fontId="17" fillId="2" borderId="0" xfId="0" applyNumberFormat="1" applyFont="1" applyFill="1" applyBorder="1" applyAlignment="1" applyProtection="1">
      <alignment horizontal="right" vertical="center" indent="1"/>
    </xf>
    <xf numFmtId="0" fontId="5" fillId="3" borderId="18" xfId="0" applyFont="1" applyFill="1" applyBorder="1" applyAlignment="1" applyProtection="1">
      <alignment horizontal="left" vertical="center" wrapText="1" indent="1"/>
      <protection locked="0"/>
    </xf>
    <xf numFmtId="0" fontId="5" fillId="3" borderId="19" xfId="0" applyFont="1" applyFill="1" applyBorder="1" applyAlignment="1" applyProtection="1">
      <alignment horizontal="left" vertical="center" wrapText="1" indent="1"/>
      <protection locked="0"/>
    </xf>
    <xf numFmtId="0" fontId="5" fillId="3" borderId="20" xfId="0" applyFont="1" applyFill="1" applyBorder="1" applyAlignment="1" applyProtection="1">
      <alignment horizontal="left" vertical="center" wrapText="1" indent="1"/>
      <protection locked="0"/>
    </xf>
    <xf numFmtId="0" fontId="2" fillId="3" borderId="17" xfId="0" applyNumberFormat="1" applyFont="1" applyFill="1" applyBorder="1" applyAlignment="1" applyProtection="1">
      <alignment horizontal="center" vertical="center" wrapText="1"/>
      <protection locked="0"/>
    </xf>
    <xf numFmtId="164" fontId="2" fillId="2" borderId="17" xfId="0" applyNumberFormat="1" applyFont="1" applyFill="1" applyBorder="1" applyAlignment="1" applyProtection="1">
      <alignment horizontal="left" vertical="center" indent="1"/>
    </xf>
    <xf numFmtId="0" fontId="0" fillId="3" borderId="17" xfId="0" applyNumberFormat="1" applyFill="1" applyBorder="1" applyAlignment="1" applyProtection="1">
      <alignment horizontal="left" vertical="top" wrapText="1" indent="1"/>
      <protection locked="0"/>
    </xf>
    <xf numFmtId="0" fontId="0" fillId="2" borderId="0" xfId="0" applyFill="1" applyBorder="1" applyAlignment="1" applyProtection="1">
      <alignment horizontal="center" vertical="center" wrapText="1"/>
    </xf>
    <xf numFmtId="0" fontId="3" fillId="4" borderId="0" xfId="0" applyFont="1" applyFill="1" applyBorder="1" applyAlignment="1" applyProtection="1">
      <alignment horizontal="center"/>
    </xf>
    <xf numFmtId="0" fontId="0" fillId="3" borderId="17" xfId="0" applyNumberFormat="1" applyFill="1" applyBorder="1" applyAlignment="1" applyProtection="1">
      <alignment vertical="top" wrapText="1"/>
      <protection locked="0"/>
    </xf>
    <xf numFmtId="0" fontId="2" fillId="3" borderId="17" xfId="0" applyNumberFormat="1" applyFont="1" applyFill="1" applyBorder="1" applyAlignment="1" applyProtection="1">
      <alignment horizontal="left" vertical="center" wrapText="1" indent="1"/>
      <protection locked="0"/>
    </xf>
    <xf numFmtId="0" fontId="0" fillId="2" borderId="3" xfId="0" applyNumberFormat="1" applyFill="1" applyBorder="1" applyProtection="1"/>
    <xf numFmtId="0" fontId="0" fillId="2" borderId="0" xfId="0" applyNumberFormat="1" applyFill="1" applyBorder="1" applyProtection="1"/>
    <xf numFmtId="0" fontId="0" fillId="2" borderId="4" xfId="0" applyNumberFormat="1" applyFill="1" applyBorder="1" applyProtection="1"/>
    <xf numFmtId="0" fontId="0" fillId="4" borderId="0" xfId="0" applyNumberFormat="1" applyFill="1" applyProtection="1"/>
    <xf numFmtId="0" fontId="6" fillId="2" borderId="3" xfId="0" applyFont="1" applyFill="1" applyBorder="1" applyProtection="1"/>
    <xf numFmtId="0" fontId="6" fillId="2" borderId="0" xfId="0" applyFont="1" applyFill="1" applyBorder="1" applyProtection="1"/>
    <xf numFmtId="0" fontId="6" fillId="2" borderId="12"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4" xfId="0" applyFont="1" applyFill="1" applyBorder="1" applyProtection="1"/>
    <xf numFmtId="0" fontId="6" fillId="4" borderId="0" xfId="0" applyFont="1" applyFill="1" applyProtection="1"/>
    <xf numFmtId="0" fontId="0" fillId="2" borderId="0" xfId="0" applyNumberFormat="1" applyFill="1" applyBorder="1" applyAlignment="1" applyProtection="1">
      <alignment horizontal="left" wrapText="1"/>
    </xf>
    <xf numFmtId="0" fontId="0" fillId="2" borderId="17" xfId="0" applyFill="1" applyBorder="1" applyAlignment="1" applyProtection="1">
      <alignment horizontal="center"/>
    </xf>
    <xf numFmtId="0" fontId="12" fillId="2" borderId="0" xfId="1" applyFill="1" applyBorder="1" applyAlignment="1" applyProtection="1">
      <protection locked="0"/>
    </xf>
    <xf numFmtId="3" fontId="2" fillId="2" borderId="17" xfId="0" applyNumberFormat="1" applyFont="1" applyFill="1" applyBorder="1" applyAlignment="1" applyProtection="1">
      <alignment horizontal="right" vertical="center" indent="1"/>
    </xf>
    <xf numFmtId="3" fontId="0" fillId="3" borderId="41" xfId="0" applyNumberFormat="1" applyFill="1" applyBorder="1" applyAlignment="1" applyProtection="1">
      <alignment horizontal="right" vertical="center" indent="1"/>
      <protection locked="0"/>
    </xf>
    <xf numFmtId="0" fontId="0" fillId="2" borderId="17" xfId="0" applyFill="1" applyBorder="1" applyAlignment="1" applyProtection="1">
      <alignment horizontal="center" vertical="top"/>
    </xf>
    <xf numFmtId="0" fontId="0" fillId="2" borderId="0" xfId="0" applyFill="1" applyBorder="1" applyAlignment="1" applyProtection="1">
      <alignment horizontal="center" vertical="top"/>
    </xf>
    <xf numFmtId="0" fontId="0" fillId="2" borderId="0" xfId="0" applyNumberFormat="1" applyFill="1" applyBorder="1" applyAlignment="1" applyProtection="1">
      <alignment horizontal="left" vertical="center" wrapText="1" indent="1"/>
    </xf>
    <xf numFmtId="0" fontId="0" fillId="2" borderId="12" xfId="0" applyFill="1" applyBorder="1" applyAlignment="1" applyProtection="1">
      <alignment horizontal="center"/>
    </xf>
    <xf numFmtId="0" fontId="0" fillId="2" borderId="0" xfId="0" applyFill="1" applyBorder="1" applyProtection="1">
      <protection locked="0"/>
    </xf>
    <xf numFmtId="0" fontId="29" fillId="2" borderId="0" xfId="1" applyFont="1" applyFill="1" applyBorder="1" applyAlignment="1" applyProtection="1">
      <alignment horizontal="left"/>
    </xf>
    <xf numFmtId="49" fontId="15" fillId="2" borderId="0" xfId="0" applyNumberFormat="1" applyFont="1" applyFill="1" applyBorder="1" applyAlignment="1" applyProtection="1">
      <alignment horizontal="right" vertical="top"/>
    </xf>
    <xf numFmtId="0" fontId="26" fillId="2" borderId="0" xfId="0" applyFont="1" applyFill="1" applyBorder="1" applyAlignment="1" applyProtection="1"/>
    <xf numFmtId="0" fontId="2" fillId="2" borderId="42" xfId="0" applyFont="1" applyFill="1" applyBorder="1" applyAlignment="1" applyProtection="1">
      <alignment horizontal="center"/>
    </xf>
    <xf numFmtId="49" fontId="8" fillId="6" borderId="0" xfId="0" applyNumberFormat="1" applyFont="1" applyFill="1" applyBorder="1" applyAlignment="1" applyProtection="1">
      <alignment horizontal="left" vertical="top"/>
    </xf>
    <xf numFmtId="49" fontId="10" fillId="2" borderId="0" xfId="0" applyNumberFormat="1" applyFont="1" applyFill="1" applyBorder="1" applyAlignment="1" applyProtection="1">
      <alignment horizontal="right" vertical="top"/>
    </xf>
    <xf numFmtId="0" fontId="2" fillId="2" borderId="14" xfId="0" applyFont="1" applyFill="1" applyBorder="1" applyAlignment="1" applyProtection="1">
      <alignment horizontal="right"/>
    </xf>
    <xf numFmtId="0" fontId="2" fillId="2" borderId="0" xfId="0" applyNumberFormat="1" applyFont="1" applyFill="1" applyBorder="1" applyAlignment="1" applyProtection="1">
      <alignment horizontal="left"/>
    </xf>
    <xf numFmtId="49" fontId="15" fillId="2" borderId="0" xfId="0" applyNumberFormat="1" applyFont="1" applyFill="1" applyBorder="1" applyAlignment="1" applyProtection="1">
      <alignment horizontal="left" vertical="top" wrapText="1"/>
    </xf>
    <xf numFmtId="0" fontId="0" fillId="4" borderId="0" xfId="0" applyFill="1" applyBorder="1" applyAlignment="1" applyProtection="1"/>
    <xf numFmtId="0" fontId="0" fillId="2" borderId="0" xfId="0" applyFill="1" applyBorder="1" applyAlignment="1" applyProtection="1"/>
    <xf numFmtId="3" fontId="34" fillId="3" borderId="30" xfId="0" applyNumberFormat="1" applyFont="1" applyFill="1" applyBorder="1" applyAlignment="1" applyProtection="1">
      <alignment horizontal="right" vertical="center" indent="1"/>
      <protection locked="0"/>
    </xf>
    <xf numFmtId="0" fontId="0" fillId="6" borderId="0" xfId="0" applyFill="1" applyBorder="1" applyAlignment="1">
      <alignment horizontal="left" vertical="top"/>
    </xf>
    <xf numFmtId="0" fontId="24" fillId="2" borderId="0" xfId="0" applyFont="1" applyFill="1" applyBorder="1" applyProtection="1"/>
    <xf numFmtId="0" fontId="24" fillId="4" borderId="0" xfId="0" applyFont="1" applyFill="1" applyBorder="1" applyProtection="1"/>
    <xf numFmtId="0" fontId="21" fillId="4" borderId="0" xfId="0" applyFont="1" applyFill="1" applyBorder="1" applyProtection="1"/>
    <xf numFmtId="0" fontId="10" fillId="4" borderId="0" xfId="0" applyFont="1" applyFill="1" applyBorder="1" applyProtection="1"/>
    <xf numFmtId="0" fontId="27" fillId="4" borderId="0" xfId="0" applyFont="1" applyFill="1" applyBorder="1" applyProtection="1"/>
    <xf numFmtId="0" fontId="8" fillId="2" borderId="0" xfId="0" applyFont="1" applyFill="1" applyBorder="1" applyProtection="1"/>
    <xf numFmtId="0" fontId="8" fillId="4" borderId="0" xfId="0" applyFont="1" applyFill="1" applyBorder="1" applyProtection="1"/>
    <xf numFmtId="49" fontId="33" fillId="6" borderId="0" xfId="1" applyNumberFormat="1" applyFont="1" applyFill="1" applyBorder="1" applyAlignment="1" applyProtection="1">
      <alignment horizontal="left" vertical="top"/>
    </xf>
    <xf numFmtId="0" fontId="33" fillId="6" borderId="0" xfId="1" applyFont="1" applyFill="1" applyBorder="1" applyAlignment="1" applyProtection="1">
      <alignment horizontal="left" vertical="top"/>
    </xf>
    <xf numFmtId="0" fontId="5" fillId="2" borderId="17" xfId="0" applyFont="1" applyFill="1" applyBorder="1" applyAlignment="1" applyProtection="1">
      <alignment horizontal="center"/>
    </xf>
    <xf numFmtId="0" fontId="2" fillId="4" borderId="0" xfId="0" applyFont="1" applyFill="1" applyBorder="1" applyProtection="1"/>
    <xf numFmtId="0" fontId="1" fillId="4" borderId="0" xfId="0" applyFont="1" applyFill="1" applyBorder="1" applyProtection="1"/>
    <xf numFmtId="0" fontId="1" fillId="3" borderId="19" xfId="0" applyFont="1" applyFill="1" applyBorder="1" applyAlignment="1" applyProtection="1">
      <alignment horizontal="left" vertical="center" wrapText="1" indent="1"/>
      <protection locked="0"/>
    </xf>
    <xf numFmtId="0" fontId="0" fillId="6" borderId="0" xfId="0" applyFill="1" applyBorder="1" applyAlignment="1">
      <alignment horizontal="left" vertical="top"/>
    </xf>
    <xf numFmtId="0" fontId="0" fillId="6" borderId="0" xfId="0" applyFill="1" applyAlignment="1">
      <alignment horizontal="left" vertical="top"/>
    </xf>
    <xf numFmtId="49" fontId="10" fillId="2" borderId="0" xfId="0" applyNumberFormat="1" applyFont="1" applyFill="1" applyBorder="1" applyAlignment="1" applyProtection="1">
      <alignment horizontal="left" vertical="top" wrapText="1"/>
    </xf>
    <xf numFmtId="49" fontId="15" fillId="2" borderId="0" xfId="0" applyNumberFormat="1" applyFont="1" applyFill="1" applyBorder="1" applyAlignment="1" applyProtection="1">
      <alignment horizontal="left" vertical="top" wrapText="1"/>
    </xf>
    <xf numFmtId="0" fontId="10" fillId="2" borderId="0" xfId="0" applyNumberFormat="1" applyFont="1" applyFill="1" applyBorder="1" applyAlignment="1" applyProtection="1">
      <alignment vertical="top" wrapText="1"/>
    </xf>
    <xf numFmtId="0" fontId="15" fillId="2" borderId="0" xfId="0" applyNumberFormat="1" applyFont="1" applyFill="1" applyBorder="1" applyAlignment="1" applyProtection="1">
      <alignment vertical="top" wrapText="1"/>
    </xf>
    <xf numFmtId="0" fontId="21" fillId="5" borderId="0" xfId="1" applyFont="1" applyFill="1" applyBorder="1" applyAlignment="1" applyProtection="1">
      <alignment horizontal="left"/>
      <protection locked="0"/>
    </xf>
    <xf numFmtId="0" fontId="10" fillId="2" borderId="0" xfId="0" applyNumberFormat="1" applyFont="1" applyFill="1" applyBorder="1" applyAlignment="1" applyProtection="1">
      <alignment horizontal="left" vertical="top" wrapText="1"/>
    </xf>
    <xf numFmtId="0" fontId="15" fillId="2" borderId="0" xfId="0" applyNumberFormat="1" applyFont="1" applyFill="1" applyBorder="1" applyAlignment="1" applyProtection="1">
      <alignment horizontal="left" vertical="top" wrapText="1"/>
    </xf>
    <xf numFmtId="0" fontId="8" fillId="5" borderId="0" xfId="1" applyFont="1" applyFill="1" applyBorder="1" applyAlignment="1" applyProtection="1">
      <alignment horizontal="left"/>
      <protection locked="0"/>
    </xf>
    <xf numFmtId="0" fontId="1" fillId="0" borderId="0" xfId="0" applyFont="1" applyAlignment="1">
      <alignment horizontal="left" vertical="top" wrapText="1"/>
    </xf>
    <xf numFmtId="0" fontId="0" fillId="0" borderId="0" xfId="0" applyAlignment="1">
      <alignment vertical="top" wrapText="1"/>
    </xf>
    <xf numFmtId="0" fontId="29" fillId="5" borderId="0" xfId="1" applyFont="1" applyFill="1" applyBorder="1" applyAlignment="1" applyProtection="1">
      <alignment horizontal="left"/>
      <protection locked="0"/>
    </xf>
    <xf numFmtId="0" fontId="0" fillId="5" borderId="0" xfId="0" applyFill="1" applyBorder="1" applyAlignment="1" applyProtection="1">
      <alignment horizontal="left"/>
      <protection locked="0"/>
    </xf>
    <xf numFmtId="0" fontId="3" fillId="2" borderId="0" xfId="0" applyFont="1" applyFill="1" applyBorder="1" applyAlignment="1" applyProtection="1">
      <alignment horizontal="center" vertical="top" wrapText="1"/>
    </xf>
    <xf numFmtId="0" fontId="13" fillId="2" borderId="0" xfId="0" applyFont="1" applyFill="1" applyBorder="1" applyAlignment="1" applyProtection="1">
      <alignment horizontal="center" vertical="top" wrapText="1"/>
    </xf>
    <xf numFmtId="0" fontId="10" fillId="2" borderId="0"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0" fillId="0" borderId="5" xfId="0" applyBorder="1" applyAlignment="1"/>
    <xf numFmtId="0" fontId="34" fillId="7" borderId="13" xfId="0" applyFont="1" applyFill="1" applyBorder="1" applyAlignment="1">
      <alignment wrapText="1"/>
    </xf>
    <xf numFmtId="0" fontId="34" fillId="7" borderId="14" xfId="0" applyFont="1" applyFill="1" applyBorder="1" applyAlignment="1">
      <alignment wrapText="1"/>
    </xf>
    <xf numFmtId="0" fontId="34" fillId="7" borderId="21" xfId="0" applyFont="1" applyFill="1" applyBorder="1" applyAlignment="1">
      <alignment wrapText="1"/>
    </xf>
    <xf numFmtId="0" fontId="34" fillId="7" borderId="10" xfId="0" applyFont="1" applyFill="1" applyBorder="1" applyAlignment="1">
      <alignment wrapText="1"/>
    </xf>
    <xf numFmtId="0" fontId="34" fillId="7" borderId="15" xfId="0" applyFont="1" applyFill="1" applyBorder="1" applyAlignment="1">
      <alignment wrapText="1"/>
    </xf>
    <xf numFmtId="0" fontId="34" fillId="7" borderId="16" xfId="0" applyFont="1" applyFill="1" applyBorder="1" applyAlignment="1">
      <alignment wrapText="1"/>
    </xf>
    <xf numFmtId="0" fontId="0" fillId="0" borderId="3" xfId="0" applyBorder="1" applyAlignment="1">
      <alignment wrapText="1"/>
    </xf>
    <xf numFmtId="0" fontId="0" fillId="0" borderId="0" xfId="0" applyBorder="1" applyAlignment="1">
      <alignment wrapText="1"/>
    </xf>
    <xf numFmtId="0" fontId="5" fillId="2" borderId="13" xfId="0" applyNumberFormat="1" applyFont="1" applyFill="1" applyBorder="1" applyAlignment="1" applyProtection="1">
      <alignment horizontal="left" wrapText="1"/>
    </xf>
    <xf numFmtId="0" fontId="0" fillId="0" borderId="14" xfId="0" applyBorder="1" applyAlignment="1">
      <alignment wrapText="1"/>
    </xf>
    <xf numFmtId="0" fontId="0" fillId="0" borderId="21" xfId="0" applyBorder="1" applyAlignment="1">
      <alignment wrapText="1"/>
    </xf>
    <xf numFmtId="0" fontId="0" fillId="0" borderId="10" xfId="0" applyBorder="1" applyAlignment="1">
      <alignment wrapText="1"/>
    </xf>
    <xf numFmtId="0" fontId="0" fillId="0" borderId="15" xfId="0" applyBorder="1" applyAlignment="1">
      <alignment wrapText="1"/>
    </xf>
    <xf numFmtId="0" fontId="0" fillId="0" borderId="16" xfId="0" applyBorder="1" applyAlignment="1">
      <alignment wrapText="1"/>
    </xf>
    <xf numFmtId="0" fontId="2" fillId="2" borderId="0" xfId="0" applyNumberFormat="1" applyFont="1" applyFill="1" applyBorder="1" applyAlignment="1" applyProtection="1">
      <alignment horizontal="left"/>
    </xf>
    <xf numFmtId="0" fontId="2" fillId="2" borderId="0" xfId="0" applyFont="1" applyFill="1" applyBorder="1" applyAlignment="1" applyProtection="1">
      <alignment horizontal="left"/>
    </xf>
    <xf numFmtId="0" fontId="2" fillId="0" borderId="53" xfId="0" applyFont="1" applyFill="1" applyBorder="1" applyAlignment="1" applyProtection="1">
      <alignment horizontal="center" vertical="top" wrapText="1"/>
    </xf>
    <xf numFmtId="0" fontId="2" fillId="0" borderId="5" xfId="0" applyFont="1" applyFill="1" applyBorder="1" applyAlignment="1" applyProtection="1">
      <alignment horizontal="center" vertical="top" wrapText="1"/>
    </xf>
    <xf numFmtId="0" fontId="8" fillId="2" borderId="45" xfId="0" applyFont="1" applyFill="1" applyBorder="1" applyAlignment="1" applyProtection="1">
      <alignment horizontal="left" wrapText="1"/>
    </xf>
    <xf numFmtId="0" fontId="8" fillId="2" borderId="46" xfId="0" applyFont="1" applyFill="1" applyBorder="1" applyAlignment="1" applyProtection="1">
      <alignment horizontal="left" wrapText="1"/>
    </xf>
    <xf numFmtId="0" fontId="0" fillId="2" borderId="47" xfId="0" applyFill="1" applyBorder="1" applyAlignment="1" applyProtection="1">
      <alignment horizontal="left" wrapText="1"/>
    </xf>
    <xf numFmtId="0" fontId="5" fillId="2" borderId="14" xfId="0" applyFont="1" applyFill="1" applyBorder="1" applyAlignment="1" applyProtection="1">
      <alignment horizontal="left"/>
    </xf>
    <xf numFmtId="0" fontId="0" fillId="2" borderId="15" xfId="0" applyFill="1" applyBorder="1" applyAlignment="1" applyProtection="1">
      <alignment horizontal="center"/>
    </xf>
    <xf numFmtId="0" fontId="2" fillId="2" borderId="1"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9" xfId="0" applyFill="1" applyBorder="1" applyAlignment="1" applyProtection="1">
      <alignment horizontal="center" vertical="center"/>
    </xf>
    <xf numFmtId="0" fontId="3" fillId="2" borderId="0" xfId="0" applyFont="1" applyFill="1" applyBorder="1" applyAlignment="1" applyProtection="1">
      <alignment horizontal="center" wrapText="1"/>
    </xf>
    <xf numFmtId="0" fontId="0" fillId="2" borderId="0" xfId="0" applyFill="1" applyBorder="1" applyAlignment="1" applyProtection="1">
      <alignment wrapText="1"/>
    </xf>
    <xf numFmtId="0" fontId="2" fillId="2" borderId="13"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21" xfId="0" applyFont="1" applyFill="1" applyBorder="1" applyAlignment="1" applyProtection="1">
      <alignment horizontal="center"/>
    </xf>
    <xf numFmtId="0" fontId="25" fillId="5" borderId="50" xfId="1" applyFont="1" applyFill="1" applyBorder="1" applyAlignment="1" applyProtection="1">
      <alignment horizontal="left" vertical="center"/>
      <protection locked="0"/>
    </xf>
    <xf numFmtId="0" fontId="25" fillId="5" borderId="51" xfId="1" applyFont="1" applyFill="1" applyBorder="1" applyAlignment="1" applyProtection="1">
      <alignment horizontal="left" vertical="center"/>
      <protection locked="0"/>
    </xf>
    <xf numFmtId="0" fontId="25" fillId="5" borderId="52" xfId="1" applyFont="1" applyFill="1" applyBorder="1" applyAlignment="1" applyProtection="1">
      <alignment horizontal="left" vertical="center"/>
      <protection locked="0"/>
    </xf>
    <xf numFmtId="0" fontId="2" fillId="0" borderId="44" xfId="0" applyFont="1" applyFill="1" applyBorder="1" applyAlignment="1" applyProtection="1">
      <alignment horizontal="center" vertical="top" wrapText="1"/>
    </xf>
    <xf numFmtId="0" fontId="2" fillId="0" borderId="43" xfId="0" applyFont="1" applyFill="1" applyBorder="1" applyAlignment="1" applyProtection="1">
      <alignment horizontal="center" vertical="top"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9" fillId="4" borderId="0" xfId="0" applyFont="1" applyFill="1" applyBorder="1" applyAlignment="1" applyProtection="1">
      <alignment horizontal="center" wrapText="1"/>
    </xf>
    <xf numFmtId="0" fontId="0" fillId="4" borderId="0" xfId="0" applyFill="1" applyBorder="1" applyAlignment="1" applyProtection="1"/>
    <xf numFmtId="0" fontId="2" fillId="2" borderId="1" xfId="0" applyFont="1"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2" fillId="2" borderId="1" xfId="0" applyFont="1" applyFill="1" applyBorder="1" applyAlignment="1" applyProtection="1">
      <alignment horizontal="center" vertical="top" wrapText="1"/>
    </xf>
    <xf numFmtId="0" fontId="2" fillId="2" borderId="5" xfId="0" applyFont="1" applyFill="1" applyBorder="1" applyAlignment="1" applyProtection="1">
      <alignment horizontal="center" vertical="top" wrapText="1"/>
    </xf>
    <xf numFmtId="0" fontId="0" fillId="2" borderId="3"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10" xfId="0" applyFill="1" applyBorder="1" applyAlignment="1" applyProtection="1">
      <alignment horizontal="left" vertical="center" wrapText="1"/>
    </xf>
    <xf numFmtId="0" fontId="0" fillId="2" borderId="15" xfId="0" applyFill="1" applyBorder="1" applyAlignment="1" applyProtection="1">
      <alignment horizontal="left" vertical="center" wrapText="1"/>
    </xf>
    <xf numFmtId="0" fontId="0" fillId="2" borderId="16" xfId="0" applyFill="1" applyBorder="1" applyAlignment="1" applyProtection="1">
      <alignment horizontal="left" vertical="center" wrapText="1"/>
    </xf>
    <xf numFmtId="0" fontId="5" fillId="2" borderId="0" xfId="0" applyFont="1" applyFill="1" applyBorder="1" applyAlignment="1" applyProtection="1">
      <alignment horizontal="center"/>
    </xf>
    <xf numFmtId="3" fontId="2" fillId="2" borderId="50" xfId="0" applyNumberFormat="1" applyFont="1" applyFill="1" applyBorder="1" applyAlignment="1" applyProtection="1">
      <alignment horizontal="left" wrapText="1" indent="1"/>
    </xf>
    <xf numFmtId="3" fontId="2" fillId="2" borderId="51" xfId="0" applyNumberFormat="1" applyFont="1" applyFill="1" applyBorder="1" applyAlignment="1" applyProtection="1">
      <alignment horizontal="left" wrapText="1" indent="1"/>
    </xf>
    <xf numFmtId="3" fontId="2" fillId="2" borderId="52" xfId="0" applyNumberFormat="1" applyFont="1" applyFill="1" applyBorder="1" applyAlignment="1" applyProtection="1">
      <alignment horizontal="left" wrapText="1" indent="1"/>
    </xf>
    <xf numFmtId="0" fontId="0" fillId="2" borderId="46" xfId="0" applyFill="1" applyBorder="1" applyAlignment="1" applyProtection="1">
      <alignment horizontal="left" wrapText="1"/>
    </xf>
    <xf numFmtId="0" fontId="25" fillId="5" borderId="50" xfId="1" applyFont="1" applyFill="1" applyBorder="1" applyAlignment="1" applyProtection="1">
      <alignment horizontal="center" vertical="center"/>
      <protection locked="0"/>
    </xf>
    <xf numFmtId="0" fontId="25" fillId="5" borderId="51" xfId="1" applyFont="1" applyFill="1" applyBorder="1" applyAlignment="1" applyProtection="1">
      <alignment horizontal="center" vertical="center"/>
      <protection locked="0"/>
    </xf>
    <xf numFmtId="0" fontId="25" fillId="5" borderId="52" xfId="1" applyFont="1" applyFill="1" applyBorder="1" applyAlignment="1" applyProtection="1">
      <alignment horizontal="center" vertical="center"/>
      <protection locked="0"/>
    </xf>
    <xf numFmtId="0" fontId="0" fillId="2" borderId="10" xfId="0" applyFill="1" applyBorder="1" applyAlignment="1" applyProtection="1">
      <alignment wrapText="1"/>
    </xf>
    <xf numFmtId="0" fontId="0" fillId="2" borderId="15" xfId="0" applyFill="1" applyBorder="1" applyAlignment="1" applyProtection="1">
      <alignment wrapText="1"/>
    </xf>
    <xf numFmtId="0" fontId="0" fillId="2" borderId="16" xfId="0" applyFill="1" applyBorder="1" applyAlignment="1" applyProtection="1">
      <alignment wrapText="1"/>
    </xf>
    <xf numFmtId="0" fontId="3" fillId="2" borderId="0" xfId="0" applyFont="1" applyFill="1" applyBorder="1" applyAlignment="1" applyProtection="1">
      <alignment horizontal="center"/>
    </xf>
    <xf numFmtId="0" fontId="0" fillId="2" borderId="0" xfId="0" applyFill="1" applyBorder="1" applyAlignment="1" applyProtection="1">
      <alignment horizontal="center"/>
    </xf>
    <xf numFmtId="0" fontId="0" fillId="2" borderId="0" xfId="0" applyFill="1" applyBorder="1" applyAlignment="1" applyProtection="1"/>
    <xf numFmtId="0" fontId="2" fillId="2" borderId="0" xfId="0" applyFont="1" applyFill="1" applyBorder="1" applyAlignment="1" applyProtection="1">
      <alignment horizontal="left" wrapText="1"/>
    </xf>
    <xf numFmtId="0" fontId="0" fillId="0" borderId="0" xfId="0" applyAlignment="1">
      <alignment wrapText="1"/>
    </xf>
    <xf numFmtId="49" fontId="0" fillId="3" borderId="13" xfId="0" applyNumberFormat="1" applyFill="1" applyBorder="1" applyAlignment="1" applyProtection="1">
      <alignment horizontal="left" vertical="top" wrapText="1"/>
      <protection locked="0"/>
    </xf>
    <xf numFmtId="49" fontId="0" fillId="0" borderId="21" xfId="0" applyNumberFormat="1" applyBorder="1" applyAlignment="1" applyProtection="1">
      <alignment wrapText="1"/>
      <protection locked="0"/>
    </xf>
    <xf numFmtId="49" fontId="0" fillId="0" borderId="10" xfId="0" applyNumberFormat="1" applyBorder="1" applyAlignment="1" applyProtection="1">
      <alignment wrapText="1"/>
      <protection locked="0"/>
    </xf>
    <xf numFmtId="49" fontId="0" fillId="0" borderId="16" xfId="0" applyNumberFormat="1" applyBorder="1" applyAlignment="1" applyProtection="1">
      <alignment wrapText="1"/>
      <protection locked="0"/>
    </xf>
    <xf numFmtId="164" fontId="2" fillId="3" borderId="50" xfId="0" applyNumberFormat="1" applyFont="1" applyFill="1" applyBorder="1" applyAlignment="1" applyProtection="1">
      <alignment horizontal="left" vertical="center" wrapText="1" indent="1"/>
      <protection locked="0"/>
    </xf>
    <xf numFmtId="164" fontId="0" fillId="3" borderId="52" xfId="0" applyNumberFormat="1" applyFill="1" applyBorder="1" applyAlignment="1" applyProtection="1">
      <alignment horizontal="left" vertical="center" wrapText="1" indent="1"/>
      <protection locked="0"/>
    </xf>
    <xf numFmtId="0" fontId="5" fillId="2" borderId="13" xfId="0" applyFont="1" applyFill="1" applyBorder="1" applyAlignment="1" applyProtection="1">
      <alignment horizontal="left" vertical="center"/>
    </xf>
    <xf numFmtId="0" fontId="0" fillId="2" borderId="21" xfId="0" applyFill="1" applyBorder="1" applyAlignment="1" applyProtection="1">
      <alignment horizontal="left" vertical="center"/>
    </xf>
    <xf numFmtId="0" fontId="0" fillId="3" borderId="13" xfId="0" applyFill="1" applyBorder="1" applyAlignment="1" applyProtection="1">
      <alignment horizontal="left" vertical="top" wrapText="1" indent="1"/>
      <protection locked="0"/>
    </xf>
    <xf numFmtId="0" fontId="0" fillId="3" borderId="21" xfId="0" applyFill="1" applyBorder="1" applyAlignment="1" applyProtection="1">
      <alignment horizontal="left" vertical="top" wrapText="1" indent="1"/>
      <protection locked="0"/>
    </xf>
    <xf numFmtId="0" fontId="0" fillId="3" borderId="3" xfId="0" applyFill="1" applyBorder="1" applyAlignment="1" applyProtection="1">
      <alignment horizontal="left" vertical="top" wrapText="1" indent="1"/>
      <protection locked="0"/>
    </xf>
    <xf numFmtId="0" fontId="0" fillId="3" borderId="4" xfId="0" applyFill="1" applyBorder="1" applyAlignment="1" applyProtection="1">
      <alignment horizontal="left" vertical="top" wrapText="1" indent="1"/>
      <protection locked="0"/>
    </xf>
    <xf numFmtId="0" fontId="0" fillId="3" borderId="10" xfId="0" applyFill="1" applyBorder="1" applyAlignment="1" applyProtection="1">
      <alignment horizontal="left" vertical="top" wrapText="1" indent="1"/>
      <protection locked="0"/>
    </xf>
    <xf numFmtId="0" fontId="0" fillId="3" borderId="16" xfId="0" applyFill="1" applyBorder="1" applyAlignment="1" applyProtection="1">
      <alignment horizontal="left" vertical="top" wrapText="1" indent="1"/>
      <protection locked="0"/>
    </xf>
    <xf numFmtId="0" fontId="2" fillId="3" borderId="13" xfId="0" applyFont="1" applyFill="1" applyBorder="1" applyAlignment="1" applyProtection="1">
      <alignment horizontal="left" vertical="top" wrapText="1" indent="1"/>
      <protection locked="0"/>
    </xf>
    <xf numFmtId="0" fontId="2" fillId="3" borderId="21" xfId="0" applyFont="1" applyFill="1" applyBorder="1" applyAlignment="1" applyProtection="1">
      <alignment horizontal="left" vertical="top" wrapText="1" indent="1"/>
      <protection locked="0"/>
    </xf>
    <xf numFmtId="0" fontId="5" fillId="2" borderId="13" xfId="0" applyFont="1" applyFill="1" applyBorder="1" applyAlignment="1" applyProtection="1">
      <alignment vertical="top" wrapText="1"/>
    </xf>
    <xf numFmtId="0" fontId="0" fillId="2" borderId="21" xfId="0" applyFill="1" applyBorder="1" applyAlignment="1" applyProtection="1">
      <alignment vertical="top" wrapText="1"/>
    </xf>
    <xf numFmtId="0" fontId="0" fillId="2" borderId="3" xfId="0" applyFill="1" applyBorder="1" applyAlignment="1" applyProtection="1">
      <alignment vertical="top" wrapText="1"/>
    </xf>
    <xf numFmtId="0" fontId="0" fillId="2" borderId="4" xfId="0" applyFill="1" applyBorder="1" applyAlignment="1" applyProtection="1">
      <alignment vertical="top" wrapText="1"/>
    </xf>
    <xf numFmtId="0" fontId="0" fillId="2" borderId="10" xfId="0" applyFill="1" applyBorder="1" applyAlignment="1" applyProtection="1">
      <alignment vertical="top" wrapText="1"/>
    </xf>
    <xf numFmtId="0" fontId="0" fillId="2" borderId="16" xfId="0" applyFill="1" applyBorder="1" applyAlignment="1" applyProtection="1">
      <alignment vertical="top" wrapText="1"/>
    </xf>
    <xf numFmtId="0" fontId="0" fillId="2" borderId="13" xfId="0" applyFill="1" applyBorder="1" applyAlignment="1" applyProtection="1">
      <alignment vertical="top" wrapText="1"/>
    </xf>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10"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46" xfId="0" applyFill="1" applyBorder="1" applyAlignment="1" applyProtection="1">
      <alignment horizontal="left"/>
    </xf>
    <xf numFmtId="0" fontId="0" fillId="2" borderId="47" xfId="0" applyFill="1" applyBorder="1" applyAlignment="1" applyProtection="1">
      <alignment horizontal="left"/>
    </xf>
    <xf numFmtId="0" fontId="8" fillId="2" borderId="13"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6" xfId="0" applyFill="1" applyBorder="1" applyAlignment="1" applyProtection="1">
      <alignment horizontal="center" vertical="center"/>
    </xf>
    <xf numFmtId="0" fontId="25" fillId="5" borderId="50" xfId="1" applyFont="1" applyFill="1" applyBorder="1" applyAlignment="1" applyProtection="1">
      <alignment vertical="center"/>
      <protection locked="0"/>
    </xf>
    <xf numFmtId="0" fontId="25" fillId="5" borderId="51" xfId="1" applyFont="1" applyFill="1" applyBorder="1" applyAlignment="1" applyProtection="1">
      <alignment vertical="center"/>
      <protection locked="0"/>
    </xf>
    <xf numFmtId="0" fontId="25" fillId="5" borderId="52" xfId="1" applyFont="1" applyFill="1" applyBorder="1" applyAlignment="1" applyProtection="1">
      <alignment vertical="center"/>
      <protection locked="0"/>
    </xf>
    <xf numFmtId="0" fontId="0" fillId="2" borderId="21" xfId="0" applyFill="1" applyBorder="1" applyAlignment="1" applyProtection="1">
      <alignment horizontal="center" vertical="center"/>
    </xf>
    <xf numFmtId="0" fontId="0" fillId="0" borderId="21" xfId="0" applyBorder="1" applyAlignment="1">
      <alignment vertical="top" wrapText="1"/>
    </xf>
    <xf numFmtId="0" fontId="0" fillId="0" borderId="10" xfId="0" applyBorder="1" applyAlignment="1">
      <alignment vertical="top" wrapText="1"/>
    </xf>
    <xf numFmtId="0" fontId="0" fillId="0" borderId="16" xfId="0" applyBorder="1" applyAlignment="1">
      <alignment vertical="top" wrapText="1"/>
    </xf>
    <xf numFmtId="0" fontId="2" fillId="3" borderId="13" xfId="0" applyNumberFormat="1" applyFont="1" applyFill="1" applyBorder="1" applyAlignment="1" applyProtection="1">
      <alignment horizontal="left" vertical="center" wrapText="1" indent="1"/>
      <protection locked="0"/>
    </xf>
    <xf numFmtId="0" fontId="0" fillId="3" borderId="21" xfId="0" applyNumberFormat="1" applyFill="1" applyBorder="1" applyAlignment="1" applyProtection="1">
      <alignment horizontal="left" vertical="center" wrapText="1" indent="1"/>
      <protection locked="0"/>
    </xf>
    <xf numFmtId="0" fontId="0" fillId="0" borderId="10" xfId="0" applyBorder="1" applyAlignment="1" applyProtection="1">
      <alignment horizontal="left" vertical="center" wrapText="1" indent="1"/>
      <protection locked="0"/>
    </xf>
    <xf numFmtId="0" fontId="0" fillId="0" borderId="16" xfId="0" applyBorder="1" applyAlignment="1" applyProtection="1">
      <alignment horizontal="left" vertical="center" wrapText="1" indent="1"/>
      <protection locked="0"/>
    </xf>
    <xf numFmtId="0" fontId="5" fillId="2" borderId="6" xfId="0" quotePrefix="1" applyFont="1" applyFill="1" applyBorder="1" applyAlignment="1" applyProtection="1">
      <alignment horizontal="left" vertical="center" wrapText="1" indent="2"/>
    </xf>
    <xf numFmtId="0" fontId="0" fillId="0" borderId="29" xfId="0" applyBorder="1" applyAlignment="1">
      <alignment horizontal="left" vertical="center" wrapText="1" indent="2"/>
    </xf>
    <xf numFmtId="0" fontId="0" fillId="0" borderId="48" xfId="0" applyBorder="1" applyAlignment="1">
      <alignment horizontal="left" vertical="center" wrapText="1" indent="2"/>
    </xf>
    <xf numFmtId="0" fontId="0" fillId="0" borderId="49" xfId="0" applyBorder="1" applyAlignment="1">
      <alignment horizontal="left" vertical="center" wrapText="1" indent="2"/>
    </xf>
    <xf numFmtId="0" fontId="5" fillId="2" borderId="6" xfId="0" applyFont="1" applyFill="1" applyBorder="1" applyAlignment="1" applyProtection="1">
      <alignment horizontal="left" vertical="center" wrapText="1" indent="2"/>
    </xf>
    <xf numFmtId="0" fontId="0" fillId="3" borderId="53" xfId="0" applyFill="1" applyBorder="1" applyAlignment="1" applyProtection="1">
      <alignment horizontal="left" vertical="top" wrapText="1" indent="1"/>
      <protection locked="0"/>
    </xf>
    <xf numFmtId="0" fontId="0" fillId="0" borderId="2" xfId="0" applyBorder="1" applyAlignment="1">
      <alignment horizontal="left" vertical="top" wrapText="1" indent="1"/>
    </xf>
    <xf numFmtId="0" fontId="0" fillId="3" borderId="5" xfId="0" applyFill="1" applyBorder="1" applyAlignment="1" applyProtection="1">
      <alignment horizontal="left" vertical="top" wrapText="1" indent="1"/>
      <protection locked="0"/>
    </xf>
    <xf numFmtId="3" fontId="0" fillId="3" borderId="53" xfId="0" applyNumberFormat="1" applyFill="1" applyBorder="1" applyAlignment="1" applyProtection="1">
      <alignment horizontal="left" vertical="top" wrapText="1" indent="1"/>
      <protection locked="0"/>
    </xf>
    <xf numFmtId="3" fontId="0" fillId="3" borderId="2" xfId="0" applyNumberFormat="1" applyFill="1" applyBorder="1" applyAlignment="1" applyProtection="1">
      <alignment horizontal="left" vertical="top" wrapText="1" indent="1"/>
      <protection locked="0"/>
    </xf>
    <xf numFmtId="49" fontId="0" fillId="3" borderId="51" xfId="0" applyNumberFormat="1" applyFill="1" applyBorder="1" applyAlignment="1" applyProtection="1">
      <alignment horizontal="left"/>
      <protection locked="0"/>
    </xf>
    <xf numFmtId="0" fontId="0" fillId="0" borderId="51" xfId="0" applyBorder="1" applyAlignment="1" applyProtection="1">
      <protection locked="0"/>
    </xf>
    <xf numFmtId="0" fontId="0" fillId="0" borderId="52" xfId="0" applyBorder="1" applyAlignment="1" applyProtection="1">
      <protection locked="0"/>
    </xf>
    <xf numFmtId="49" fontId="12" fillId="3" borderId="51" xfId="1" applyNumberFormat="1" applyFill="1" applyBorder="1" applyAlignment="1" applyProtection="1">
      <alignment horizontal="left"/>
      <protection locked="0"/>
    </xf>
    <xf numFmtId="0" fontId="0" fillId="3" borderId="19" xfId="0" applyFill="1" applyBorder="1" applyAlignment="1" applyProtection="1">
      <alignment horizontal="left" vertical="top" wrapText="1" indent="1"/>
      <protection locked="0"/>
    </xf>
    <xf numFmtId="0" fontId="0" fillId="3" borderId="20" xfId="0" applyFill="1" applyBorder="1" applyAlignment="1" applyProtection="1">
      <alignment horizontal="left" vertical="top" wrapText="1" indent="1"/>
      <protection locked="0"/>
    </xf>
    <xf numFmtId="3" fontId="0" fillId="3" borderId="19" xfId="0" applyNumberFormat="1" applyFill="1" applyBorder="1" applyAlignment="1" applyProtection="1">
      <alignment horizontal="left" vertical="top" indent="1"/>
      <protection locked="0"/>
    </xf>
    <xf numFmtId="49" fontId="0" fillId="3" borderId="51" xfId="0" applyNumberFormat="1" applyFill="1" applyBorder="1" applyAlignment="1" applyProtection="1">
      <protection locked="0"/>
    </xf>
    <xf numFmtId="0" fontId="2" fillId="2" borderId="0" xfId="0" applyFont="1" applyFill="1" applyBorder="1" applyAlignment="1" applyProtection="1">
      <alignment horizontal="left" vertical="center" wrapText="1" indent="1"/>
    </xf>
    <xf numFmtId="0" fontId="0" fillId="0" borderId="5" xfId="0" applyBorder="1"/>
    <xf numFmtId="0" fontId="0" fillId="0" borderId="9" xfId="0" applyBorder="1"/>
    <xf numFmtId="3" fontId="0" fillId="3" borderId="20" xfId="0" applyNumberFormat="1" applyFill="1" applyBorder="1" applyAlignment="1" applyProtection="1">
      <alignment horizontal="left" vertical="top" indent="1"/>
      <protection locked="0"/>
    </xf>
    <xf numFmtId="0" fontId="0" fillId="3" borderId="2" xfId="0" applyFill="1" applyBorder="1" applyAlignment="1" applyProtection="1">
      <alignment horizontal="left" vertical="top" wrapText="1" indent="1"/>
      <protection locked="0"/>
    </xf>
    <xf numFmtId="0" fontId="0" fillId="3" borderId="18" xfId="0" applyFill="1" applyBorder="1" applyAlignment="1" applyProtection="1">
      <alignment horizontal="left" vertical="top" wrapText="1" indent="1"/>
      <protection locked="0"/>
    </xf>
    <xf numFmtId="0" fontId="5" fillId="2" borderId="13" xfId="0" applyFont="1" applyFill="1" applyBorder="1" applyAlignment="1" applyProtection="1">
      <alignment horizontal="left" vertical="top" wrapText="1"/>
    </xf>
    <xf numFmtId="0" fontId="0" fillId="2" borderId="21" xfId="0" applyFill="1" applyBorder="1" applyAlignment="1" applyProtection="1">
      <alignment horizontal="left" vertical="top" wrapText="1"/>
    </xf>
    <xf numFmtId="0" fontId="0" fillId="2" borderId="3"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0" fillId="2" borderId="16" xfId="0" applyFill="1" applyBorder="1" applyAlignment="1" applyProtection="1">
      <alignment horizontal="left" vertical="top" wrapText="1"/>
    </xf>
    <xf numFmtId="0" fontId="1" fillId="3" borderId="19" xfId="0" applyFont="1" applyFill="1" applyBorder="1" applyAlignment="1" applyProtection="1">
      <alignment horizontal="left" vertical="top" wrapText="1" indent="1"/>
      <protection locked="0"/>
    </xf>
    <xf numFmtId="0" fontId="0" fillId="3" borderId="3" xfId="0" quotePrefix="1" applyFill="1" applyBorder="1" applyAlignment="1" applyProtection="1">
      <alignment horizontal="left" vertical="center" wrapText="1" indent="2"/>
      <protection locked="0"/>
    </xf>
    <xf numFmtId="0" fontId="0" fillId="0" borderId="4" xfId="0" applyBorder="1" applyAlignment="1" applyProtection="1">
      <alignment horizontal="left" vertical="center" wrapText="1" indent="2"/>
      <protection locked="0"/>
    </xf>
    <xf numFmtId="0" fontId="0" fillId="0" borderId="3" xfId="0" applyBorder="1" applyAlignment="1" applyProtection="1">
      <alignment horizontal="left" vertical="center" wrapText="1" indent="2"/>
      <protection locked="0"/>
    </xf>
    <xf numFmtId="0" fontId="0" fillId="0" borderId="10" xfId="0" applyBorder="1" applyAlignment="1" applyProtection="1">
      <alignment horizontal="left" vertical="center" wrapText="1" indent="2"/>
      <protection locked="0"/>
    </xf>
    <xf numFmtId="0" fontId="0" fillId="0" borderId="16" xfId="0" applyBorder="1" applyAlignment="1" applyProtection="1">
      <alignment horizontal="left" vertical="center" wrapText="1" indent="2"/>
      <protection locked="0"/>
    </xf>
    <xf numFmtId="0" fontId="5" fillId="2" borderId="54" xfId="0" quotePrefix="1" applyFont="1" applyFill="1" applyBorder="1" applyAlignment="1" applyProtection="1">
      <alignment horizontal="left" vertical="center" indent="2"/>
    </xf>
    <xf numFmtId="0" fontId="0" fillId="2" borderId="55" xfId="0" quotePrefix="1" applyFill="1" applyBorder="1" applyAlignment="1" applyProtection="1">
      <alignment horizontal="left" vertical="center" indent="2"/>
    </xf>
    <xf numFmtId="0" fontId="0" fillId="2" borderId="24" xfId="0" quotePrefix="1" applyFill="1" applyBorder="1" applyAlignment="1" applyProtection="1">
      <alignment horizontal="left" vertical="center" indent="2"/>
    </xf>
    <xf numFmtId="0" fontId="0" fillId="2" borderId="34" xfId="0" quotePrefix="1" applyFill="1" applyBorder="1" applyAlignment="1" applyProtection="1">
      <alignment horizontal="left" vertical="center" indent="2"/>
    </xf>
    <xf numFmtId="0" fontId="1" fillId="3" borderId="3" xfId="0" quotePrefix="1" applyFont="1" applyFill="1" applyBorder="1" applyAlignment="1" applyProtection="1">
      <alignment horizontal="left" vertical="center" indent="2"/>
      <protection locked="0"/>
    </xf>
    <xf numFmtId="0" fontId="0" fillId="3" borderId="4" xfId="0" quotePrefix="1" applyFill="1" applyBorder="1" applyAlignment="1" applyProtection="1">
      <alignment horizontal="left" vertical="center" indent="2"/>
      <protection locked="0"/>
    </xf>
    <xf numFmtId="0" fontId="0" fillId="3" borderId="3" xfId="0" quotePrefix="1" applyFill="1" applyBorder="1" applyAlignment="1" applyProtection="1">
      <alignment horizontal="left" vertical="center" indent="2"/>
      <protection locked="0"/>
    </xf>
    <xf numFmtId="0" fontId="5" fillId="2" borderId="24" xfId="0" quotePrefix="1" applyFont="1" applyFill="1" applyBorder="1" applyAlignment="1" applyProtection="1">
      <alignment horizontal="left" vertical="center" indent="2"/>
    </xf>
    <xf numFmtId="0" fontId="6" fillId="2" borderId="39" xfId="0" applyFont="1" applyFill="1" applyBorder="1" applyAlignment="1" applyProtection="1">
      <alignment horizontal="center" vertical="center"/>
    </xf>
    <xf numFmtId="0" fontId="6" fillId="2" borderId="56" xfId="0" applyFont="1" applyFill="1" applyBorder="1" applyAlignment="1" applyProtection="1">
      <alignment horizontal="center" vertical="center"/>
    </xf>
    <xf numFmtId="0" fontId="0" fillId="2" borderId="6" xfId="0" quotePrefix="1" applyFill="1" applyBorder="1" applyAlignment="1" applyProtection="1">
      <alignment horizontal="left" vertical="center" indent="2"/>
    </xf>
    <xf numFmtId="0" fontId="0" fillId="2" borderId="29" xfId="0" quotePrefix="1" applyFill="1" applyBorder="1" applyAlignment="1" applyProtection="1">
      <alignment horizontal="left" vertical="center" indent="2"/>
    </xf>
    <xf numFmtId="0" fontId="0" fillId="2" borderId="48" xfId="0" quotePrefix="1" applyFill="1" applyBorder="1" applyAlignment="1" applyProtection="1">
      <alignment horizontal="left" vertical="center" indent="2"/>
    </xf>
    <xf numFmtId="0" fontId="0" fillId="2" borderId="49" xfId="0" quotePrefix="1" applyFill="1" applyBorder="1" applyAlignment="1" applyProtection="1">
      <alignment horizontal="left" vertical="center" indent="2"/>
    </xf>
    <xf numFmtId="0" fontId="5" fillId="2" borderId="50" xfId="0" applyFont="1" applyFill="1" applyBorder="1" applyAlignment="1" applyProtection="1">
      <alignment horizontal="left" vertical="top" wrapText="1"/>
    </xf>
    <xf numFmtId="0" fontId="0" fillId="2" borderId="52" xfId="0" applyFill="1" applyBorder="1" applyAlignment="1" applyProtection="1">
      <alignment horizontal="left" vertical="top" wrapText="1"/>
    </xf>
    <xf numFmtId="0" fontId="0" fillId="2" borderId="13" xfId="0" applyFill="1" applyBorder="1" applyAlignment="1" applyProtection="1">
      <alignment horizontal="left" vertical="top" wrapText="1"/>
    </xf>
    <xf numFmtId="0" fontId="8" fillId="2" borderId="45" xfId="0" applyFont="1" applyFill="1" applyBorder="1" applyAlignment="1" applyProtection="1">
      <alignment horizontal="left"/>
    </xf>
    <xf numFmtId="0" fontId="0" fillId="2" borderId="47" xfId="0" applyFill="1" applyBorder="1" applyAlignment="1"/>
    <xf numFmtId="0" fontId="3" fillId="2" borderId="4" xfId="0" applyFont="1" applyFill="1" applyBorder="1" applyAlignment="1" applyProtection="1">
      <alignment horizontal="center"/>
    </xf>
    <xf numFmtId="0" fontId="8" fillId="2" borderId="50"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19" fillId="2" borderId="0" xfId="0" applyFont="1" applyFill="1" applyBorder="1" applyAlignment="1" applyProtection="1">
      <alignment wrapText="1"/>
    </xf>
    <xf numFmtId="0" fontId="0" fillId="3" borderId="1" xfId="0" applyFill="1" applyBorder="1" applyAlignment="1" applyProtection="1">
      <alignment horizontal="left" vertical="top" wrapText="1" indent="1"/>
      <protection locked="0"/>
    </xf>
    <xf numFmtId="0" fontId="0" fillId="2" borderId="50" xfId="0" applyNumberFormat="1" applyFill="1" applyBorder="1" applyAlignment="1" applyProtection="1">
      <alignment horizontal="left" vertical="top" wrapText="1"/>
    </xf>
    <xf numFmtId="0" fontId="0" fillId="2" borderId="52" xfId="0" applyNumberFormat="1" applyFill="1" applyBorder="1" applyAlignment="1" applyProtection="1">
      <alignment horizontal="left" vertical="top" wrapText="1"/>
    </xf>
    <xf numFmtId="3" fontId="0" fillId="3" borderId="18" xfId="0" applyNumberFormat="1" applyFill="1" applyBorder="1" applyAlignment="1" applyProtection="1">
      <alignment horizontal="left" vertical="top" indent="1"/>
      <protection locked="0"/>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mailto:lynne.mccann@doeni.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0.bin"/><Relationship Id="rId4" Type="http://schemas.openxmlformats.org/officeDocument/2006/relationships/hyperlink" Target="mailto:maraid.canning@midulstercounci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7"/>
  <sheetViews>
    <sheetView topLeftCell="A22" workbookViewId="0">
      <selection activeCell="A22" sqref="A22"/>
    </sheetView>
  </sheetViews>
  <sheetFormatPr defaultColWidth="9.109375" defaultRowHeight="13.2" x14ac:dyDescent="0.25"/>
  <cols>
    <col min="1" max="1" width="1.88671875" style="154" customWidth="1"/>
    <col min="2" max="2" width="3.6640625" style="154" customWidth="1"/>
    <col min="3" max="3" width="5.44140625" style="154" customWidth="1"/>
    <col min="4" max="6" width="9.109375" style="154"/>
    <col min="7" max="7" width="2.6640625" style="154" customWidth="1"/>
    <col min="8" max="8" width="3.88671875" style="154" customWidth="1"/>
    <col min="9" max="9" width="5.33203125" style="154" customWidth="1"/>
    <col min="10" max="11" width="9.109375" style="154"/>
    <col min="12" max="12" width="19.88671875" style="154" customWidth="1"/>
    <col min="13" max="14" width="9.109375" style="154"/>
    <col min="15" max="15" width="14.88671875" style="154" customWidth="1"/>
    <col min="16" max="16" width="3.44140625" style="154" customWidth="1"/>
    <col min="17" max="16384" width="9.109375" style="154"/>
  </cols>
  <sheetData>
    <row r="1" spans="1:17" ht="18" customHeight="1" x14ac:dyDescent="0.25">
      <c r="A1" s="36"/>
      <c r="B1" s="269" t="s">
        <v>106</v>
      </c>
      <c r="C1" s="269"/>
      <c r="D1" s="269"/>
      <c r="E1" s="269"/>
      <c r="F1" s="269"/>
      <c r="G1" s="269"/>
      <c r="H1" s="269"/>
      <c r="I1" s="269"/>
      <c r="J1" s="269"/>
      <c r="K1" s="269"/>
      <c r="L1" s="269"/>
      <c r="M1" s="269"/>
      <c r="N1" s="269"/>
      <c r="O1" s="269"/>
      <c r="P1" s="36"/>
    </row>
    <row r="2" spans="1:17" x14ac:dyDescent="0.25">
      <c r="A2" s="36"/>
      <c r="B2" s="228"/>
      <c r="C2" s="36"/>
      <c r="D2" s="36"/>
      <c r="E2" s="36"/>
      <c r="F2" s="36"/>
      <c r="G2" s="36"/>
      <c r="H2" s="36"/>
      <c r="I2" s="36"/>
      <c r="J2" s="36"/>
      <c r="K2" s="36"/>
      <c r="L2" s="36"/>
      <c r="M2" s="36"/>
      <c r="N2" s="36"/>
      <c r="O2" s="36"/>
      <c r="P2" s="36"/>
    </row>
    <row r="3" spans="1:17" ht="20.25" customHeight="1" x14ac:dyDescent="0.25">
      <c r="A3" s="36"/>
      <c r="B3" s="270" t="s">
        <v>118</v>
      </c>
      <c r="C3" s="270"/>
      <c r="D3" s="270"/>
      <c r="E3" s="270"/>
      <c r="F3" s="270"/>
      <c r="G3" s="270"/>
      <c r="H3" s="270"/>
      <c r="I3" s="270"/>
      <c r="J3" s="270"/>
      <c r="K3" s="270"/>
      <c r="L3" s="270"/>
      <c r="M3" s="270"/>
      <c r="N3" s="270"/>
      <c r="O3" s="270"/>
      <c r="P3" s="36"/>
    </row>
    <row r="4" spans="1:17" x14ac:dyDescent="0.25">
      <c r="A4" s="36"/>
      <c r="B4" s="36"/>
      <c r="C4" s="36"/>
      <c r="D4" s="36"/>
      <c r="E4" s="36"/>
      <c r="F4" s="36"/>
      <c r="G4" s="36"/>
      <c r="H4" s="36"/>
      <c r="I4" s="36"/>
      <c r="J4" s="36"/>
      <c r="K4" s="36"/>
      <c r="L4" s="36"/>
      <c r="M4" s="36"/>
      <c r="N4" s="36"/>
      <c r="O4" s="36"/>
      <c r="P4" s="36"/>
    </row>
    <row r="5" spans="1:17" ht="15" x14ac:dyDescent="0.25">
      <c r="A5" s="36"/>
      <c r="B5" s="67" t="s">
        <v>43</v>
      </c>
      <c r="C5" s="67"/>
      <c r="D5" s="68"/>
      <c r="E5" s="68"/>
      <c r="F5" s="68"/>
      <c r="G5" s="68"/>
      <c r="H5" s="68"/>
      <c r="I5" s="68"/>
      <c r="J5" s="68"/>
      <c r="K5" s="68"/>
      <c r="L5" s="68"/>
      <c r="M5" s="68"/>
      <c r="N5" s="68"/>
      <c r="O5" s="36"/>
      <c r="P5" s="36"/>
    </row>
    <row r="6" spans="1:17" ht="9" customHeight="1" x14ac:dyDescent="0.25">
      <c r="A6" s="36"/>
      <c r="B6" s="68"/>
      <c r="C6" s="68"/>
      <c r="D6" s="68"/>
      <c r="E6" s="68"/>
      <c r="F6" s="68"/>
      <c r="G6" s="68"/>
      <c r="H6" s="68"/>
      <c r="I6" s="68"/>
      <c r="J6" s="68"/>
      <c r="K6" s="68"/>
      <c r="L6" s="68"/>
      <c r="M6" s="68"/>
      <c r="N6" s="68"/>
      <c r="O6" s="36"/>
      <c r="P6" s="36"/>
    </row>
    <row r="7" spans="1:17" ht="55.2" customHeight="1" x14ac:dyDescent="0.25">
      <c r="A7" s="36"/>
      <c r="B7" s="271" t="s">
        <v>117</v>
      </c>
      <c r="C7" s="272"/>
      <c r="D7" s="272"/>
      <c r="E7" s="272"/>
      <c r="F7" s="272"/>
      <c r="G7" s="272"/>
      <c r="H7" s="272"/>
      <c r="I7" s="272"/>
      <c r="J7" s="272"/>
      <c r="K7" s="272"/>
      <c r="L7" s="272"/>
      <c r="M7" s="272"/>
      <c r="N7" s="272"/>
      <c r="O7" s="272"/>
      <c r="P7" s="36"/>
    </row>
    <row r="8" spans="1:17" ht="15" x14ac:dyDescent="0.25">
      <c r="A8" s="36"/>
      <c r="B8" s="67" t="s">
        <v>42</v>
      </c>
      <c r="C8" s="67"/>
      <c r="D8" s="69"/>
      <c r="E8" s="69"/>
      <c r="F8" s="69"/>
      <c r="G8" s="69"/>
      <c r="H8" s="69"/>
      <c r="I8" s="69"/>
      <c r="J8" s="69"/>
      <c r="K8" s="69"/>
      <c r="L8" s="69"/>
      <c r="M8" s="69"/>
      <c r="N8" s="69"/>
      <c r="O8" s="36"/>
      <c r="P8" s="36"/>
    </row>
    <row r="9" spans="1:17" ht="6.75" customHeight="1" x14ac:dyDescent="0.25">
      <c r="A9" s="36"/>
      <c r="B9" s="68"/>
      <c r="C9" s="68"/>
      <c r="D9" s="68"/>
      <c r="E9" s="68"/>
      <c r="F9" s="68"/>
      <c r="G9" s="68"/>
      <c r="H9" s="68"/>
      <c r="I9" s="68"/>
      <c r="J9" s="68"/>
      <c r="K9" s="68"/>
      <c r="L9" s="68"/>
      <c r="M9" s="68"/>
      <c r="N9" s="68"/>
      <c r="O9" s="36"/>
      <c r="P9" s="36"/>
    </row>
    <row r="10" spans="1:17" ht="9" customHeight="1" x14ac:dyDescent="0.25">
      <c r="A10" s="36"/>
      <c r="B10" s="69"/>
      <c r="C10" s="69"/>
      <c r="D10" s="69"/>
      <c r="E10" s="69"/>
      <c r="F10" s="69"/>
      <c r="G10" s="69"/>
      <c r="H10" s="69"/>
      <c r="I10" s="69"/>
      <c r="J10" s="69"/>
      <c r="K10" s="69"/>
      <c r="L10" s="69"/>
      <c r="M10" s="69"/>
      <c r="N10" s="69"/>
      <c r="O10" s="36"/>
      <c r="P10" s="36"/>
    </row>
    <row r="11" spans="1:17" ht="89.4" customHeight="1" x14ac:dyDescent="0.25">
      <c r="A11" s="36"/>
      <c r="B11" s="272" t="s">
        <v>79</v>
      </c>
      <c r="C11" s="272"/>
      <c r="D11" s="272"/>
      <c r="E11" s="272"/>
      <c r="F11" s="272"/>
      <c r="G11" s="272"/>
      <c r="H11" s="272"/>
      <c r="I11" s="272"/>
      <c r="J11" s="272"/>
      <c r="K11" s="272"/>
      <c r="L11" s="272"/>
      <c r="M11" s="272"/>
      <c r="N11" s="272"/>
      <c r="O11" s="272"/>
      <c r="P11" s="36"/>
    </row>
    <row r="12" spans="1:17" s="244" customFormat="1" ht="15.6" x14ac:dyDescent="0.3">
      <c r="A12" s="71"/>
      <c r="B12" s="267" t="s">
        <v>56</v>
      </c>
      <c r="C12" s="268"/>
      <c r="D12" s="268"/>
      <c r="E12" s="268"/>
      <c r="F12" s="268"/>
      <c r="G12" s="71"/>
      <c r="H12" s="71"/>
      <c r="I12" s="79"/>
      <c r="J12" s="71"/>
      <c r="K12" s="70"/>
      <c r="L12" s="72"/>
      <c r="M12" s="239"/>
      <c r="N12" s="239"/>
      <c r="O12" s="36"/>
      <c r="P12" s="242"/>
      <c r="Q12" s="243"/>
    </row>
    <row r="13" spans="1:17" s="244" customFormat="1" ht="6.75" customHeight="1" x14ac:dyDescent="0.3">
      <c r="A13" s="71"/>
      <c r="B13" s="229"/>
      <c r="C13" s="43"/>
      <c r="D13" s="43"/>
      <c r="E13" s="43"/>
      <c r="F13" s="43"/>
      <c r="G13" s="71"/>
      <c r="H13" s="71"/>
      <c r="I13" s="79"/>
      <c r="J13" s="71"/>
      <c r="K13" s="70"/>
      <c r="L13" s="72"/>
      <c r="M13" s="239"/>
      <c r="N13" s="239"/>
      <c r="O13" s="36"/>
      <c r="P13" s="242"/>
      <c r="Q13" s="243"/>
    </row>
    <row r="14" spans="1:17" ht="56.25" customHeight="1" x14ac:dyDescent="0.25">
      <c r="A14" s="36"/>
      <c r="B14" s="230" t="s">
        <v>44</v>
      </c>
      <c r="C14" s="263" t="s">
        <v>107</v>
      </c>
      <c r="D14" s="263"/>
      <c r="E14" s="263"/>
      <c r="F14" s="263"/>
      <c r="G14" s="263"/>
      <c r="H14" s="263"/>
      <c r="I14" s="263"/>
      <c r="J14" s="263"/>
      <c r="K14" s="263"/>
      <c r="L14" s="263"/>
      <c r="M14" s="263"/>
      <c r="N14" s="263"/>
      <c r="O14" s="263"/>
      <c r="P14" s="36"/>
    </row>
    <row r="15" spans="1:17" s="253" customFormat="1" ht="25.95" customHeight="1" x14ac:dyDescent="0.25">
      <c r="A15" s="76"/>
      <c r="B15" s="234" t="s">
        <v>45</v>
      </c>
      <c r="C15" s="259" t="s">
        <v>108</v>
      </c>
      <c r="D15" s="259"/>
      <c r="E15" s="259"/>
      <c r="F15" s="259"/>
      <c r="G15" s="259"/>
      <c r="H15" s="259"/>
      <c r="I15" s="259"/>
      <c r="J15" s="259"/>
      <c r="K15" s="259"/>
      <c r="L15" s="259"/>
      <c r="M15" s="259"/>
      <c r="N15" s="259"/>
      <c r="O15" s="259"/>
      <c r="P15" s="76"/>
    </row>
    <row r="16" spans="1:17" s="252" customFormat="1" ht="39.6" customHeight="1" x14ac:dyDescent="0.25">
      <c r="A16" s="144"/>
      <c r="B16" s="234" t="s">
        <v>46</v>
      </c>
      <c r="C16" s="259" t="s">
        <v>122</v>
      </c>
      <c r="D16" s="266"/>
      <c r="E16" s="266"/>
      <c r="F16" s="266"/>
      <c r="G16" s="266"/>
      <c r="H16" s="266"/>
      <c r="I16" s="266"/>
      <c r="J16" s="266"/>
      <c r="K16" s="266"/>
      <c r="L16" s="266"/>
      <c r="M16" s="266"/>
      <c r="N16" s="266"/>
      <c r="O16" s="266"/>
      <c r="P16" s="144"/>
    </row>
    <row r="17" spans="1:17" ht="70.2" customHeight="1" x14ac:dyDescent="0.25">
      <c r="A17" s="36"/>
      <c r="B17" s="234" t="s">
        <v>52</v>
      </c>
      <c r="C17" s="263" t="s">
        <v>87</v>
      </c>
      <c r="D17" s="263"/>
      <c r="E17" s="263"/>
      <c r="F17" s="263"/>
      <c r="G17" s="263"/>
      <c r="H17" s="263"/>
      <c r="I17" s="263"/>
      <c r="J17" s="263"/>
      <c r="K17" s="263"/>
      <c r="L17" s="263"/>
      <c r="M17" s="263"/>
      <c r="N17" s="263"/>
      <c r="O17" s="263"/>
      <c r="P17" s="36"/>
    </row>
    <row r="18" spans="1:17" ht="40.200000000000003" customHeight="1" x14ac:dyDescent="0.25">
      <c r="A18" s="36"/>
      <c r="B18" s="234" t="s">
        <v>53</v>
      </c>
      <c r="C18" s="262" t="s">
        <v>104</v>
      </c>
      <c r="D18" s="263"/>
      <c r="E18" s="263"/>
      <c r="F18" s="263"/>
      <c r="G18" s="263"/>
      <c r="H18" s="263"/>
      <c r="I18" s="263"/>
      <c r="J18" s="263"/>
      <c r="K18" s="263"/>
      <c r="L18" s="263"/>
      <c r="M18" s="263"/>
      <c r="N18" s="263"/>
      <c r="O18" s="263"/>
      <c r="P18" s="36"/>
    </row>
    <row r="19" spans="1:17" ht="70.2" customHeight="1" x14ac:dyDescent="0.25">
      <c r="A19" s="36"/>
      <c r="B19" s="234" t="s">
        <v>119</v>
      </c>
      <c r="C19" s="262" t="s">
        <v>116</v>
      </c>
      <c r="D19" s="265"/>
      <c r="E19" s="265"/>
      <c r="F19" s="265"/>
      <c r="G19" s="265"/>
      <c r="H19" s="265"/>
      <c r="I19" s="265"/>
      <c r="J19" s="265"/>
      <c r="K19" s="265"/>
      <c r="L19" s="265"/>
      <c r="M19" s="265"/>
      <c r="N19" s="265"/>
      <c r="O19" s="265"/>
      <c r="P19" s="36"/>
    </row>
    <row r="20" spans="1:17" s="245" customFormat="1" ht="15.6" x14ac:dyDescent="0.3">
      <c r="A20" s="73"/>
      <c r="B20" s="261" t="s">
        <v>57</v>
      </c>
      <c r="C20" s="261"/>
      <c r="D20" s="261"/>
      <c r="E20" s="261"/>
      <c r="F20" s="70"/>
      <c r="G20" s="239"/>
      <c r="H20" s="73"/>
      <c r="I20" s="73"/>
      <c r="J20" s="73"/>
      <c r="K20" s="239"/>
      <c r="L20" s="74"/>
      <c r="M20" s="82"/>
      <c r="N20" s="82"/>
      <c r="O20" s="82"/>
      <c r="P20" s="73"/>
    </row>
    <row r="21" spans="1:17" s="245" customFormat="1" ht="6.75" customHeight="1" x14ac:dyDescent="0.3">
      <c r="A21" s="73"/>
      <c r="B21" s="229"/>
      <c r="C21" s="43"/>
      <c r="D21" s="43"/>
      <c r="E21" s="43"/>
      <c r="F21" s="43"/>
      <c r="G21" s="239"/>
      <c r="H21" s="73"/>
      <c r="I21" s="73"/>
      <c r="J21" s="73"/>
      <c r="K21" s="239"/>
      <c r="L21" s="74"/>
      <c r="M21" s="82"/>
      <c r="N21" s="82"/>
      <c r="O21" s="82"/>
      <c r="P21" s="73"/>
    </row>
    <row r="22" spans="1:17" ht="36" customHeight="1" x14ac:dyDescent="0.25">
      <c r="A22" s="36"/>
      <c r="B22" s="234" t="s">
        <v>54</v>
      </c>
      <c r="C22" s="257" t="s">
        <v>109</v>
      </c>
      <c r="D22" s="258"/>
      <c r="E22" s="258"/>
      <c r="F22" s="258"/>
      <c r="G22" s="258"/>
      <c r="H22" s="258"/>
      <c r="I22" s="258"/>
      <c r="J22" s="258"/>
      <c r="K22" s="258"/>
      <c r="L22" s="258"/>
      <c r="M22" s="258"/>
      <c r="N22" s="258"/>
      <c r="O22" s="258"/>
      <c r="P22" s="36"/>
    </row>
    <row r="23" spans="1:17" ht="25.95" customHeight="1" x14ac:dyDescent="0.25">
      <c r="A23" s="36"/>
      <c r="B23" s="234" t="s">
        <v>55</v>
      </c>
      <c r="C23" s="259" t="s">
        <v>110</v>
      </c>
      <c r="D23" s="260"/>
      <c r="E23" s="260"/>
      <c r="F23" s="260"/>
      <c r="G23" s="260"/>
      <c r="H23" s="260"/>
      <c r="I23" s="260"/>
      <c r="J23" s="260"/>
      <c r="K23" s="260"/>
      <c r="L23" s="260"/>
      <c r="M23" s="260"/>
      <c r="N23" s="260"/>
      <c r="O23" s="260"/>
      <c r="P23" s="36"/>
    </row>
    <row r="24" spans="1:17" s="238" customFormat="1" ht="57" customHeight="1" x14ac:dyDescent="0.25">
      <c r="A24" s="239"/>
      <c r="B24" s="234" t="s">
        <v>58</v>
      </c>
      <c r="C24" s="262" t="s">
        <v>97</v>
      </c>
      <c r="D24" s="262"/>
      <c r="E24" s="262"/>
      <c r="F24" s="262"/>
      <c r="G24" s="262"/>
      <c r="H24" s="262"/>
      <c r="I24" s="262"/>
      <c r="J24" s="262"/>
      <c r="K24" s="262"/>
      <c r="L24" s="262"/>
      <c r="M24" s="262"/>
      <c r="N24" s="262"/>
      <c r="O24" s="262"/>
      <c r="P24" s="239"/>
    </row>
    <row r="25" spans="1:17" s="245" customFormat="1" ht="15.6" x14ac:dyDescent="0.3">
      <c r="A25" s="73"/>
      <c r="B25" s="261" t="s">
        <v>90</v>
      </c>
      <c r="C25" s="261"/>
      <c r="D25" s="261"/>
      <c r="E25" s="261"/>
      <c r="F25" s="261"/>
      <c r="G25" s="261"/>
      <c r="H25" s="261"/>
      <c r="I25" s="261"/>
      <c r="J25" s="261"/>
      <c r="K25" s="261"/>
      <c r="L25" s="261"/>
      <c r="M25" s="69"/>
      <c r="N25" s="69"/>
      <c r="O25" s="36"/>
      <c r="P25" s="36"/>
      <c r="Q25" s="246"/>
    </row>
    <row r="26" spans="1:17" s="245" customFormat="1" ht="6.75" customHeight="1" x14ac:dyDescent="0.3">
      <c r="A26" s="73"/>
      <c r="B26" s="70"/>
      <c r="C26" s="70"/>
      <c r="D26" s="70"/>
      <c r="E26" s="70"/>
      <c r="F26" s="70"/>
      <c r="G26" s="70"/>
      <c r="H26" s="70"/>
      <c r="I26" s="70"/>
      <c r="J26" s="70"/>
      <c r="K26" s="70"/>
      <c r="L26" s="75"/>
      <c r="M26" s="83"/>
      <c r="N26" s="84"/>
      <c r="O26" s="84"/>
      <c r="P26" s="75"/>
      <c r="Q26" s="246"/>
    </row>
    <row r="27" spans="1:17" ht="78" customHeight="1" x14ac:dyDescent="0.25">
      <c r="A27" s="36"/>
      <c r="B27" s="234" t="s">
        <v>120</v>
      </c>
      <c r="C27" s="262" t="s">
        <v>111</v>
      </c>
      <c r="D27" s="263"/>
      <c r="E27" s="263"/>
      <c r="F27" s="263"/>
      <c r="G27" s="263"/>
      <c r="H27" s="263"/>
      <c r="I27" s="263"/>
      <c r="J27" s="263"/>
      <c r="K27" s="263"/>
      <c r="L27" s="263"/>
      <c r="M27" s="263"/>
      <c r="N27" s="263"/>
      <c r="O27" s="263"/>
      <c r="P27" s="36"/>
    </row>
    <row r="28" spans="1:17" ht="15" x14ac:dyDescent="0.25">
      <c r="A28" s="36"/>
      <c r="B28" s="68"/>
      <c r="C28" s="68"/>
      <c r="D28" s="68"/>
      <c r="E28" s="68"/>
      <c r="F28" s="68"/>
      <c r="G28" s="68"/>
      <c r="H28" s="68"/>
      <c r="I28" s="68"/>
      <c r="J28" s="68"/>
      <c r="K28" s="68"/>
      <c r="L28" s="68"/>
      <c r="M28" s="68"/>
      <c r="N28" s="68"/>
      <c r="O28" s="36"/>
      <c r="P28" s="36"/>
    </row>
    <row r="29" spans="1:17" s="248" customFormat="1" ht="15.6" x14ac:dyDescent="0.3">
      <c r="A29" s="247"/>
      <c r="B29" s="264" t="s">
        <v>73</v>
      </c>
      <c r="C29" s="264"/>
      <c r="D29" s="264"/>
      <c r="E29" s="264"/>
      <c r="F29" s="264"/>
      <c r="G29" s="68"/>
      <c r="H29" s="68"/>
      <c r="I29" s="68"/>
      <c r="J29" s="68"/>
      <c r="K29" s="68"/>
      <c r="L29" s="68"/>
      <c r="M29" s="68"/>
      <c r="N29" s="68"/>
      <c r="O29" s="36"/>
      <c r="P29" s="36"/>
      <c r="Q29" s="244"/>
    </row>
    <row r="30" spans="1:17" s="248" customFormat="1" ht="6.75" customHeight="1" x14ac:dyDescent="0.3">
      <c r="A30" s="247"/>
      <c r="B30" s="70"/>
      <c r="C30" s="70"/>
      <c r="D30" s="70"/>
      <c r="E30" s="70"/>
      <c r="F30" s="80"/>
      <c r="G30" s="68"/>
      <c r="H30" s="68"/>
      <c r="I30" s="68"/>
      <c r="J30" s="68"/>
      <c r="K30" s="68"/>
      <c r="L30" s="68"/>
      <c r="M30" s="68"/>
      <c r="N30" s="68"/>
      <c r="O30" s="36"/>
      <c r="P30" s="36"/>
      <c r="Q30" s="244"/>
    </row>
    <row r="31" spans="1:17" ht="32.25" customHeight="1" x14ac:dyDescent="0.25">
      <c r="A31" s="36"/>
      <c r="B31" s="234" t="s">
        <v>121</v>
      </c>
      <c r="C31" s="257" t="s">
        <v>98</v>
      </c>
      <c r="D31" s="258"/>
      <c r="E31" s="258"/>
      <c r="F31" s="258"/>
      <c r="G31" s="258"/>
      <c r="H31" s="258"/>
      <c r="I31" s="258"/>
      <c r="J31" s="258"/>
      <c r="K31" s="258"/>
      <c r="L31" s="258"/>
      <c r="M31" s="258"/>
      <c r="N31" s="258"/>
      <c r="O31" s="258"/>
      <c r="P31" s="36"/>
    </row>
    <row r="32" spans="1:17" ht="10.95" customHeight="1" x14ac:dyDescent="0.25">
      <c r="A32" s="36"/>
      <c r="B32" s="249"/>
      <c r="C32" s="250"/>
      <c r="D32" s="250"/>
      <c r="E32" s="250"/>
      <c r="F32" s="250"/>
      <c r="G32" s="250"/>
      <c r="H32" s="250"/>
      <c r="I32" s="250"/>
      <c r="J32" s="250"/>
      <c r="K32" s="241"/>
      <c r="L32" s="241"/>
      <c r="M32" s="237"/>
      <c r="N32" s="237"/>
      <c r="O32" s="237"/>
      <c r="P32" s="36"/>
    </row>
    <row r="33" spans="1:16" ht="15" customHeight="1" x14ac:dyDescent="0.25">
      <c r="A33" s="36"/>
      <c r="B33" s="233"/>
      <c r="C33" s="255"/>
      <c r="D33" s="256"/>
      <c r="E33" s="256"/>
      <c r="F33" s="256"/>
      <c r="G33" s="256"/>
      <c r="H33" s="256"/>
      <c r="I33" s="256"/>
      <c r="J33" s="256"/>
      <c r="K33" s="256"/>
      <c r="L33" s="241"/>
      <c r="M33" s="237"/>
      <c r="N33" s="237"/>
      <c r="O33" s="237"/>
      <c r="P33" s="36"/>
    </row>
    <row r="34" spans="1:16" ht="15.6" x14ac:dyDescent="0.3">
      <c r="A34" s="36"/>
      <c r="B34" s="231" t="s">
        <v>47</v>
      </c>
      <c r="C34" s="239"/>
      <c r="D34" s="239"/>
      <c r="E34" s="239"/>
      <c r="F34" s="239"/>
      <c r="G34" s="239"/>
      <c r="H34" s="239"/>
      <c r="I34" s="239"/>
      <c r="J34" s="239"/>
      <c r="K34" s="239"/>
      <c r="L34" s="239"/>
      <c r="M34" s="239"/>
      <c r="N34" s="239"/>
      <c r="O34" s="239"/>
      <c r="P34" s="36"/>
    </row>
    <row r="35" spans="1:16" ht="7.5" customHeight="1" x14ac:dyDescent="0.25">
      <c r="A35" s="36"/>
      <c r="B35" s="239"/>
      <c r="C35" s="239"/>
      <c r="D35" s="239"/>
      <c r="E35" s="239"/>
      <c r="F35" s="239"/>
      <c r="G35" s="239"/>
      <c r="H35" s="239"/>
      <c r="I35" s="239"/>
      <c r="J35" s="239"/>
      <c r="K35" s="239"/>
      <c r="L35" s="239"/>
      <c r="M35" s="239"/>
      <c r="N35" s="239"/>
      <c r="O35" s="239"/>
      <c r="P35" s="36"/>
    </row>
    <row r="36" spans="1:16" ht="12.75" customHeight="1" x14ac:dyDescent="0.25">
      <c r="A36" s="36"/>
      <c r="B36" s="68" t="s">
        <v>67</v>
      </c>
      <c r="C36" s="68"/>
      <c r="D36" s="68"/>
      <c r="E36" s="68"/>
      <c r="F36" s="36"/>
      <c r="G36" s="36"/>
      <c r="H36" s="76"/>
      <c r="I36" s="76"/>
      <c r="J36" s="68"/>
      <c r="K36" s="68"/>
      <c r="L36" s="68"/>
      <c r="M36" s="68"/>
      <c r="N36" s="68"/>
      <c r="O36" s="36"/>
      <c r="P36" s="36"/>
    </row>
    <row r="37" spans="1:16" ht="12.75" customHeight="1" x14ac:dyDescent="0.25">
      <c r="A37" s="36"/>
      <c r="B37" s="68" t="s">
        <v>81</v>
      </c>
      <c r="C37" s="68"/>
      <c r="D37" s="68"/>
      <c r="E37" s="68"/>
      <c r="F37" s="68"/>
      <c r="G37" s="68"/>
      <c r="H37" s="76"/>
      <c r="I37" s="76"/>
      <c r="J37" s="68"/>
      <c r="K37" s="68"/>
      <c r="L37" s="68"/>
      <c r="M37" s="68"/>
      <c r="N37" s="68"/>
      <c r="O37" s="36"/>
      <c r="P37" s="36"/>
    </row>
    <row r="38" spans="1:16" ht="12.75" customHeight="1" x14ac:dyDescent="0.25">
      <c r="A38" s="36"/>
      <c r="B38" s="68" t="s">
        <v>48</v>
      </c>
      <c r="C38" s="68"/>
      <c r="D38" s="68"/>
      <c r="E38" s="68"/>
      <c r="F38" s="68"/>
      <c r="G38" s="68"/>
      <c r="H38" s="76"/>
      <c r="I38" s="76"/>
      <c r="J38" s="68"/>
      <c r="K38" s="68"/>
      <c r="L38" s="68"/>
      <c r="M38" s="68"/>
      <c r="N38" s="68"/>
      <c r="O38" s="36"/>
      <c r="P38" s="36"/>
    </row>
    <row r="39" spans="1:16" ht="12.75" customHeight="1" x14ac:dyDescent="0.25">
      <c r="A39" s="36"/>
      <c r="B39" s="68" t="s">
        <v>80</v>
      </c>
      <c r="C39" s="68"/>
      <c r="D39" s="68"/>
      <c r="E39" s="68"/>
      <c r="F39" s="68"/>
      <c r="G39" s="68"/>
      <c r="H39" s="76"/>
      <c r="I39" s="76"/>
      <c r="J39" s="68"/>
      <c r="K39" s="68"/>
      <c r="L39" s="68"/>
      <c r="M39" s="68"/>
      <c r="N39" s="68"/>
      <c r="O39" s="36"/>
      <c r="P39" s="36"/>
    </row>
    <row r="40" spans="1:16" ht="12.75" customHeight="1" x14ac:dyDescent="0.25">
      <c r="A40" s="36"/>
      <c r="B40" s="68" t="s">
        <v>82</v>
      </c>
      <c r="C40" s="68"/>
      <c r="D40" s="68"/>
      <c r="E40" s="68"/>
      <c r="F40" s="68"/>
      <c r="G40" s="68"/>
      <c r="H40" s="76"/>
      <c r="I40" s="76"/>
      <c r="J40" s="68"/>
      <c r="K40" s="68"/>
      <c r="L40" s="68"/>
      <c r="M40" s="68"/>
      <c r="N40" s="68"/>
      <c r="O40" s="36"/>
      <c r="P40" s="36"/>
    </row>
    <row r="41" spans="1:16" ht="12.75" customHeight="1" x14ac:dyDescent="0.25">
      <c r="A41" s="36"/>
      <c r="B41" s="68" t="s">
        <v>83</v>
      </c>
      <c r="C41" s="68"/>
      <c r="D41" s="68"/>
      <c r="E41" s="68"/>
      <c r="F41" s="68"/>
      <c r="G41" s="68"/>
      <c r="H41" s="76"/>
      <c r="I41" s="76"/>
      <c r="J41" s="68"/>
      <c r="K41" s="68"/>
      <c r="L41" s="68"/>
      <c r="M41" s="68"/>
      <c r="N41" s="68"/>
      <c r="O41" s="36"/>
      <c r="P41" s="36"/>
    </row>
    <row r="42" spans="1:16" ht="12.75" customHeight="1" x14ac:dyDescent="0.25">
      <c r="A42" s="36"/>
      <c r="B42" s="68" t="s">
        <v>49</v>
      </c>
      <c r="C42" s="68"/>
      <c r="D42" s="68"/>
      <c r="E42" s="68"/>
      <c r="F42" s="68"/>
      <c r="G42" s="68"/>
      <c r="H42" s="76"/>
      <c r="I42" s="76"/>
      <c r="J42" s="68"/>
      <c r="K42" s="68"/>
      <c r="L42" s="68"/>
      <c r="M42" s="68"/>
      <c r="N42" s="68"/>
      <c r="O42" s="36"/>
      <c r="P42" s="36"/>
    </row>
    <row r="43" spans="1:16" ht="12.75" customHeight="1" x14ac:dyDescent="0.25">
      <c r="A43" s="36"/>
      <c r="B43" s="68" t="s">
        <v>84</v>
      </c>
      <c r="C43" s="68"/>
      <c r="D43" s="68"/>
      <c r="E43" s="68"/>
      <c r="F43" s="68"/>
      <c r="G43" s="68"/>
      <c r="H43" s="76"/>
      <c r="I43" s="76"/>
      <c r="J43" s="68"/>
      <c r="K43" s="68"/>
      <c r="L43" s="68"/>
      <c r="M43" s="68"/>
      <c r="N43" s="68"/>
      <c r="O43" s="36"/>
      <c r="P43" s="36"/>
    </row>
    <row r="44" spans="1:16" ht="12.75" customHeight="1" x14ac:dyDescent="0.25">
      <c r="A44" s="36"/>
      <c r="B44" s="68"/>
      <c r="C44" s="68"/>
      <c r="D44" s="68"/>
      <c r="E44" s="68"/>
      <c r="F44" s="68"/>
      <c r="G44" s="68"/>
      <c r="H44" s="76"/>
      <c r="I44" s="76"/>
      <c r="J44" s="68"/>
      <c r="K44" s="68"/>
      <c r="L44" s="68"/>
      <c r="M44" s="68"/>
      <c r="N44" s="68"/>
      <c r="O44" s="36"/>
      <c r="P44" s="36"/>
    </row>
    <row r="45" spans="1:16" ht="12.75" customHeight="1" x14ac:dyDescent="0.25">
      <c r="A45" s="36"/>
      <c r="B45" s="68" t="s">
        <v>50</v>
      </c>
      <c r="C45" s="221" t="s">
        <v>68</v>
      </c>
      <c r="D45" s="68"/>
      <c r="E45" s="68"/>
      <c r="F45" s="68"/>
      <c r="G45" s="68"/>
      <c r="H45" s="76"/>
      <c r="I45" s="77"/>
      <c r="J45" s="68"/>
      <c r="K45" s="68"/>
      <c r="L45" s="68"/>
      <c r="M45" s="68"/>
      <c r="N45" s="68"/>
      <c r="O45" s="36"/>
      <c r="P45" s="36"/>
    </row>
    <row r="46" spans="1:16" ht="12.75" customHeight="1" x14ac:dyDescent="0.25">
      <c r="A46" s="36"/>
      <c r="B46" s="68" t="s">
        <v>51</v>
      </c>
      <c r="C46" s="68" t="s">
        <v>85</v>
      </c>
      <c r="D46" s="68"/>
      <c r="E46" s="68"/>
      <c r="F46" s="68"/>
      <c r="G46" s="68"/>
      <c r="H46" s="76"/>
      <c r="I46" s="76"/>
      <c r="J46" s="68"/>
      <c r="K46" s="68"/>
      <c r="L46" s="68"/>
      <c r="M46" s="68"/>
      <c r="N46" s="68"/>
      <c r="O46" s="36"/>
      <c r="P46" s="36"/>
    </row>
    <row r="47" spans="1:16" x14ac:dyDescent="0.25">
      <c r="A47" s="36"/>
      <c r="B47" s="76"/>
      <c r="C47" s="76"/>
      <c r="D47" s="36"/>
      <c r="E47" s="36"/>
      <c r="F47" s="36"/>
      <c r="G47" s="36"/>
      <c r="H47" s="36"/>
      <c r="I47" s="36"/>
      <c r="J47" s="36"/>
      <c r="K47" s="36"/>
      <c r="L47" s="36"/>
      <c r="M47" s="36"/>
      <c r="N47" s="36"/>
      <c r="O47" s="36"/>
      <c r="P47" s="36"/>
    </row>
  </sheetData>
  <sheetProtection selectLockedCells="1"/>
  <customSheetViews>
    <customSheetView guid="{867C32D8-09FC-4C3D-AB70-2F63D87F0E00}" fitToPage="1">
      <selection activeCell="L5" sqref="L5"/>
      <pageMargins left="0.35433070866141736" right="0.35433070866141736" top="0.59055118110236227" bottom="0.59055118110236227" header="0.51181102362204722" footer="0.51181102362204722"/>
      <printOptions horizontalCentered="1"/>
      <pageSetup paperSize="9" scale="71"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384CD568-4BF5-41C9-851F-4C9EA22E89B3}" fitToPage="1">
      <selection activeCell="S3" sqref="S3"/>
      <pageMargins left="0.35433070866141736" right="0.35433070866141736" top="0.59055118110236227" bottom="0.59055118110236227" header="0.51181102362204722" footer="0.51181102362204722"/>
      <printOptions horizontalCentered="1"/>
      <pageSetup paperSize="9" scale="71" orientation="portrait" verticalDpi="300" r:id="rId3"/>
      <headerFooter alignWithMargins="0"/>
    </customSheetView>
  </customSheetViews>
  <mergeCells count="20">
    <mergeCell ref="C14:O14"/>
    <mergeCell ref="B12:F12"/>
    <mergeCell ref="B1:O1"/>
    <mergeCell ref="B3:O3"/>
    <mergeCell ref="B7:O7"/>
    <mergeCell ref="B11:O11"/>
    <mergeCell ref="C15:O15"/>
    <mergeCell ref="B20:E20"/>
    <mergeCell ref="C22:O22"/>
    <mergeCell ref="C17:O17"/>
    <mergeCell ref="C18:O18"/>
    <mergeCell ref="C19:O19"/>
    <mergeCell ref="C16:O16"/>
    <mergeCell ref="C33:K33"/>
    <mergeCell ref="C31:O31"/>
    <mergeCell ref="C23:O23"/>
    <mergeCell ref="B25:L25"/>
    <mergeCell ref="C27:O27"/>
    <mergeCell ref="B29:F29"/>
    <mergeCell ref="C24:O24"/>
  </mergeCells>
  <phoneticPr fontId="6" type="noConversion"/>
  <hyperlinks>
    <hyperlink ref="C45" r:id="rId4"/>
    <hyperlink ref="B12" location="'T1 Personal Allowances'!A1" display="Table 1 - Personal Allowances"/>
    <hyperlink ref="B20" location="'T1 Personal Allowances'!A1" display="Table 1 - Personal Allowances"/>
    <hyperlink ref="B25" location="'T1 Personal Allowances'!A1" display="Table 1 - Personal Allowances"/>
    <hyperlink ref="B25:F25" location="'T3 Chair-ViceChair Allowances'!A1" display="Table 3 - Chair-Vicechair/Mayor-Deputy Mayor Allowances"/>
    <hyperlink ref="B29" location="'T1 Personal Allowances'!A1" display="Table 1 - Personal Allowances"/>
    <hyperlink ref="B29:F29" location="'T4 Member Services'!A1" display="Table 4 - Member Services"/>
    <hyperlink ref="B20:E20" location="'T2 Expenses'!A1" display="Table 2 - Expenses"/>
  </hyperlinks>
  <printOptions horizontalCentered="1"/>
  <pageMargins left="0.35433070866141736" right="0.35433070866141736" top="0.59055118110236227" bottom="0.59055118110236227" header="0.51181102362204722" footer="0.51181102362204722"/>
  <pageSetup paperSize="9" scale="72" orientation="portrait" verticalDpi="300" r:id="rId5"/>
  <headerFooter alignWithMargins="0"/>
  <ignoredErrors>
    <ignoredError sqref="B14:B19 B31 B22:B24 B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79"/>
  <sheetViews>
    <sheetView topLeftCell="A10" zoomScaleNormal="100" zoomScaleSheetLayoutView="100" workbookViewId="0">
      <selection activeCell="P21" sqref="P21:P35"/>
    </sheetView>
  </sheetViews>
  <sheetFormatPr defaultColWidth="9.109375" defaultRowHeight="13.2" x14ac:dyDescent="0.25"/>
  <cols>
    <col min="1" max="1" width="1.88671875" style="63" customWidth="1"/>
    <col min="2" max="2" width="5.6640625" style="63" customWidth="1"/>
    <col min="3" max="3" width="1.5546875" style="63" customWidth="1"/>
    <col min="4" max="4" width="30.6640625" style="63" customWidth="1"/>
    <col min="5" max="5" width="2.6640625" style="63" customWidth="1"/>
    <col min="6" max="6" width="20.6640625" style="63" customWidth="1"/>
    <col min="7" max="7" width="2.6640625" style="63" customWidth="1"/>
    <col min="8" max="8" width="16.44140625" style="63" customWidth="1"/>
    <col min="9" max="9" width="1.6640625" style="63" customWidth="1"/>
    <col min="10" max="12" width="20.6640625" style="63" customWidth="1"/>
    <col min="13" max="13" width="2.33203125" style="63" customWidth="1"/>
    <col min="14" max="14" width="20.6640625" style="63" customWidth="1"/>
    <col min="15" max="15" width="2.88671875" style="63" customWidth="1"/>
    <col min="16" max="16" width="44" style="63" customWidth="1"/>
    <col min="17" max="17" width="3.6640625" style="63" customWidth="1"/>
    <col min="18" max="16384" width="9.109375" style="63"/>
  </cols>
  <sheetData>
    <row r="1" spans="1:31" s="154" customFormat="1" ht="9.75" customHeight="1" thickBot="1" x14ac:dyDescent="0.3">
      <c r="A1" s="156"/>
      <c r="B1" s="141"/>
      <c r="C1" s="141"/>
      <c r="D1" s="141"/>
      <c r="E1" s="141"/>
      <c r="F1" s="141"/>
      <c r="G1" s="141"/>
      <c r="H1" s="141"/>
      <c r="I1" s="141"/>
      <c r="J1" s="141"/>
      <c r="K1" s="141"/>
      <c r="L1" s="141"/>
      <c r="M1" s="141"/>
      <c r="N1" s="141"/>
      <c r="O1" s="141"/>
      <c r="P1" s="141"/>
      <c r="Q1" s="91"/>
    </row>
    <row r="2" spans="1:31" ht="31.5" customHeight="1" thickTop="1" thickBot="1" x14ac:dyDescent="0.35">
      <c r="A2" s="65"/>
      <c r="B2" s="292" t="s">
        <v>145</v>
      </c>
      <c r="C2" s="293"/>
      <c r="D2" s="294"/>
      <c r="E2" s="32"/>
      <c r="F2" s="34"/>
      <c r="G2" s="34"/>
      <c r="H2" s="36"/>
      <c r="I2" s="36"/>
      <c r="J2" s="36"/>
      <c r="K2" s="36"/>
      <c r="L2" s="36"/>
      <c r="M2" s="36"/>
      <c r="N2" s="36"/>
      <c r="O2" s="36"/>
      <c r="P2" s="2" t="s">
        <v>28</v>
      </c>
      <c r="Q2" s="66"/>
    </row>
    <row r="3" spans="1:31" s="136" customFormat="1" ht="21.6" thickTop="1" x14ac:dyDescent="0.4">
      <c r="A3" s="157"/>
      <c r="B3" s="300" t="s">
        <v>112</v>
      </c>
      <c r="C3" s="300"/>
      <c r="D3" s="300"/>
      <c r="E3" s="300"/>
      <c r="F3" s="300"/>
      <c r="G3" s="300"/>
      <c r="H3" s="300"/>
      <c r="I3" s="300"/>
      <c r="J3" s="300"/>
      <c r="K3" s="300"/>
      <c r="L3" s="300"/>
      <c r="M3" s="300"/>
      <c r="N3" s="300"/>
      <c r="O3" s="301"/>
      <c r="P3" s="301"/>
      <c r="Q3" s="158"/>
    </row>
    <row r="4" spans="1:31" ht="21.6" thickBot="1" x14ac:dyDescent="0.45">
      <c r="A4" s="65"/>
      <c r="B4" s="300" t="s">
        <v>115</v>
      </c>
      <c r="C4" s="300"/>
      <c r="D4" s="300"/>
      <c r="E4" s="300"/>
      <c r="F4" s="300"/>
      <c r="G4" s="300"/>
      <c r="H4" s="300"/>
      <c r="I4" s="300"/>
      <c r="J4" s="300"/>
      <c r="K4" s="300"/>
      <c r="L4" s="300"/>
      <c r="M4" s="300"/>
      <c r="N4" s="300"/>
      <c r="O4" s="301"/>
      <c r="P4" s="301"/>
      <c r="Q4" s="66"/>
      <c r="AE4" s="137"/>
    </row>
    <row r="5" spans="1:31" s="64" customFormat="1" ht="15.75" customHeight="1" thickBot="1" x14ac:dyDescent="0.25">
      <c r="A5" s="159"/>
      <c r="B5" s="305" t="s">
        <v>59</v>
      </c>
      <c r="C5" s="306"/>
      <c r="D5" s="306"/>
      <c r="E5" s="307"/>
      <c r="F5" s="142"/>
      <c r="G5" s="142"/>
      <c r="H5" s="142"/>
      <c r="I5" s="142"/>
      <c r="J5" s="142"/>
      <c r="K5" s="142"/>
      <c r="L5" s="142"/>
      <c r="M5" s="142"/>
      <c r="N5" s="142"/>
      <c r="O5" s="143"/>
      <c r="P5" s="143"/>
      <c r="Q5" s="160"/>
    </row>
    <row r="6" spans="1:31" ht="11.25" customHeight="1" thickBot="1" x14ac:dyDescent="0.3">
      <c r="A6" s="65"/>
      <c r="B6" s="296"/>
      <c r="C6" s="296"/>
      <c r="D6" s="296"/>
      <c r="E6" s="36"/>
      <c r="F6" s="36"/>
      <c r="G6" s="36"/>
      <c r="H6" s="36"/>
      <c r="I6" s="36"/>
      <c r="J6" s="36"/>
      <c r="K6" s="36"/>
      <c r="L6" s="36"/>
      <c r="M6" s="36"/>
      <c r="N6" s="36"/>
      <c r="O6" s="36"/>
      <c r="P6" s="36"/>
      <c r="Q6" s="66"/>
    </row>
    <row r="7" spans="1:31" ht="39.6" x14ac:dyDescent="0.25">
      <c r="A7" s="65"/>
      <c r="B7" s="310" t="s">
        <v>32</v>
      </c>
      <c r="C7" s="311"/>
      <c r="D7" s="312"/>
      <c r="E7" s="144"/>
      <c r="F7" s="3" t="s">
        <v>1</v>
      </c>
      <c r="G7" s="144"/>
      <c r="H7" s="3" t="s">
        <v>3</v>
      </c>
      <c r="I7" s="1"/>
      <c r="J7" s="302" t="s">
        <v>4</v>
      </c>
      <c r="K7" s="303"/>
      <c r="L7" s="304"/>
      <c r="M7" s="36"/>
      <c r="N7" s="4" t="s">
        <v>99</v>
      </c>
      <c r="O7" s="36"/>
      <c r="P7" s="297" t="s">
        <v>17</v>
      </c>
      <c r="Q7" s="66"/>
    </row>
    <row r="8" spans="1:31" hidden="1" x14ac:dyDescent="0.25">
      <c r="A8" s="65"/>
      <c r="B8" s="313"/>
      <c r="C8" s="314"/>
      <c r="D8" s="315"/>
      <c r="E8" s="144"/>
      <c r="F8" s="5"/>
      <c r="G8" s="144"/>
      <c r="H8" s="5"/>
      <c r="I8" s="1"/>
      <c r="J8" s="6"/>
      <c r="K8" s="7"/>
      <c r="L8" s="8"/>
      <c r="M8" s="36"/>
      <c r="N8" s="5" t="s">
        <v>11</v>
      </c>
      <c r="O8" s="36"/>
      <c r="P8" s="298"/>
      <c r="Q8" s="66"/>
    </row>
    <row r="9" spans="1:31" ht="12" customHeight="1" x14ac:dyDescent="0.25">
      <c r="A9" s="65"/>
      <c r="B9" s="316"/>
      <c r="C9" s="317"/>
      <c r="D9" s="315"/>
      <c r="E9" s="144"/>
      <c r="F9" s="9" t="s">
        <v>77</v>
      </c>
      <c r="G9" s="18"/>
      <c r="H9" s="290" t="s">
        <v>13</v>
      </c>
      <c r="I9" s="144"/>
      <c r="J9" s="10" t="s">
        <v>6</v>
      </c>
      <c r="K9" s="11" t="s">
        <v>72</v>
      </c>
      <c r="L9" s="308" t="s">
        <v>13</v>
      </c>
      <c r="M9" s="7"/>
      <c r="N9" s="9" t="s">
        <v>78</v>
      </c>
      <c r="O9" s="36"/>
      <c r="P9" s="298"/>
      <c r="Q9" s="66"/>
    </row>
    <row r="10" spans="1:31" ht="24" customHeight="1" x14ac:dyDescent="0.25">
      <c r="A10" s="65"/>
      <c r="B10" s="316"/>
      <c r="C10" s="317"/>
      <c r="D10" s="315"/>
      <c r="E10" s="144"/>
      <c r="F10" s="9"/>
      <c r="G10" s="18"/>
      <c r="H10" s="291"/>
      <c r="I10" s="144"/>
      <c r="J10" s="6"/>
      <c r="K10" s="12"/>
      <c r="L10" s="309"/>
      <c r="M10" s="7"/>
      <c r="N10" s="9"/>
      <c r="O10" s="36"/>
      <c r="P10" s="298"/>
      <c r="Q10" s="66"/>
    </row>
    <row r="11" spans="1:31" ht="27.6" customHeight="1" thickBot="1" x14ac:dyDescent="0.3">
      <c r="A11" s="65"/>
      <c r="B11" s="318"/>
      <c r="C11" s="319"/>
      <c r="D11" s="320"/>
      <c r="E11" s="144"/>
      <c r="F11" s="13" t="s">
        <v>2</v>
      </c>
      <c r="G11" s="18"/>
      <c r="H11" s="13" t="s">
        <v>2</v>
      </c>
      <c r="I11" s="144"/>
      <c r="J11" s="14" t="s">
        <v>2</v>
      </c>
      <c r="K11" s="15" t="s">
        <v>2</v>
      </c>
      <c r="L11" s="232" t="s">
        <v>2</v>
      </c>
      <c r="M11" s="36"/>
      <c r="N11" s="13" t="s">
        <v>2</v>
      </c>
      <c r="O11" s="36"/>
      <c r="P11" s="299"/>
      <c r="Q11" s="66"/>
    </row>
    <row r="12" spans="1:31" ht="6" customHeight="1" x14ac:dyDescent="0.25">
      <c r="A12" s="65"/>
      <c r="B12" s="295"/>
      <c r="C12" s="295"/>
      <c r="D12" s="295"/>
      <c r="E12" s="144"/>
      <c r="F12" s="7"/>
      <c r="G12" s="18"/>
      <c r="H12" s="7"/>
      <c r="I12" s="144"/>
      <c r="J12" s="7"/>
      <c r="K12" s="7"/>
      <c r="L12" s="17"/>
      <c r="M12" s="36"/>
      <c r="N12" s="18"/>
      <c r="O12" s="36"/>
      <c r="P12" s="18"/>
      <c r="Q12" s="66"/>
    </row>
    <row r="13" spans="1:31" s="138" customFormat="1" x14ac:dyDescent="0.25">
      <c r="A13" s="6"/>
      <c r="B13" s="145" t="s">
        <v>7</v>
      </c>
      <c r="C13" s="20"/>
      <c r="D13" s="19" t="s">
        <v>8</v>
      </c>
      <c r="E13" s="7"/>
      <c r="F13" s="19" t="s">
        <v>9</v>
      </c>
      <c r="G13" s="7"/>
      <c r="H13" s="19" t="s">
        <v>10</v>
      </c>
      <c r="I13" s="7"/>
      <c r="J13" s="19" t="s">
        <v>19</v>
      </c>
      <c r="K13" s="19" t="s">
        <v>20</v>
      </c>
      <c r="L13" s="19" t="s">
        <v>21</v>
      </c>
      <c r="M13" s="7"/>
      <c r="N13" s="19" t="s">
        <v>22</v>
      </c>
      <c r="O13" s="7"/>
      <c r="P13" s="146" t="s">
        <v>23</v>
      </c>
      <c r="Q13" s="8"/>
    </row>
    <row r="14" spans="1:31" s="139" customFormat="1" ht="6" customHeight="1" thickBot="1" x14ac:dyDescent="0.3">
      <c r="A14" s="6"/>
      <c r="B14" s="289"/>
      <c r="C14" s="289"/>
      <c r="D14" s="289"/>
      <c r="E14" s="7"/>
      <c r="F14" s="20"/>
      <c r="G14" s="7"/>
      <c r="H14" s="7"/>
      <c r="I14" s="7"/>
      <c r="J14" s="7"/>
      <c r="K14" s="7"/>
      <c r="L14" s="7"/>
      <c r="M14" s="7"/>
      <c r="N14" s="7"/>
      <c r="O14" s="7"/>
      <c r="P14" s="7"/>
      <c r="Q14" s="8"/>
    </row>
    <row r="15" spans="1:31" x14ac:dyDescent="0.25">
      <c r="A15" s="65"/>
      <c r="B15" s="54">
        <v>1</v>
      </c>
      <c r="C15" s="52"/>
      <c r="D15" s="188" t="s">
        <v>123</v>
      </c>
      <c r="E15" s="132"/>
      <c r="F15" s="133">
        <v>9890.2199999999993</v>
      </c>
      <c r="G15" s="132"/>
      <c r="H15" s="94">
        <v>1009.38</v>
      </c>
      <c r="I15" s="191"/>
      <c r="J15" s="94"/>
      <c r="K15" s="192"/>
      <c r="L15" s="193">
        <f>SUM(J15+K15)</f>
        <v>0</v>
      </c>
      <c r="M15" s="191"/>
      <c r="N15" s="116">
        <f t="shared" ref="N15:N46" si="0">SUM(L15+H15+F15)</f>
        <v>10899.599999999999</v>
      </c>
      <c r="O15" s="36"/>
      <c r="P15" s="199"/>
      <c r="Q15" s="66"/>
    </row>
    <row r="16" spans="1:31" x14ac:dyDescent="0.25">
      <c r="A16" s="65"/>
      <c r="B16" s="55">
        <f>SUM(B15+1)</f>
        <v>2</v>
      </c>
      <c r="C16" s="52"/>
      <c r="D16" s="189" t="s">
        <v>124</v>
      </c>
      <c r="E16" s="132"/>
      <c r="F16" s="134">
        <v>9890.2199999999993</v>
      </c>
      <c r="G16" s="132"/>
      <c r="H16" s="96"/>
      <c r="I16" s="191"/>
      <c r="J16" s="96"/>
      <c r="K16" s="194"/>
      <c r="L16" s="195">
        <f>SUM(J16+K16)</f>
        <v>0</v>
      </c>
      <c r="M16" s="191"/>
      <c r="N16" s="119">
        <f t="shared" si="0"/>
        <v>9890.2199999999993</v>
      </c>
      <c r="O16" s="36"/>
      <c r="P16" s="200"/>
      <c r="Q16" s="66"/>
    </row>
    <row r="17" spans="1:17" x14ac:dyDescent="0.25">
      <c r="A17" s="65"/>
      <c r="B17" s="55">
        <f t="shared" ref="B17:B65" si="1">SUM(B16+1)</f>
        <v>3</v>
      </c>
      <c r="C17" s="52"/>
      <c r="D17" s="189" t="s">
        <v>125</v>
      </c>
      <c r="E17" s="132"/>
      <c r="F17" s="134">
        <v>9890.2199999999993</v>
      </c>
      <c r="G17" s="132"/>
      <c r="H17" s="96"/>
      <c r="I17" s="191"/>
      <c r="J17" s="96"/>
      <c r="K17" s="194"/>
      <c r="L17" s="195">
        <f t="shared" ref="L17:L64" si="2">SUM(J17+K17)</f>
        <v>0</v>
      </c>
      <c r="M17" s="191"/>
      <c r="N17" s="119">
        <f t="shared" si="0"/>
        <v>9890.2199999999993</v>
      </c>
      <c r="O17" s="36"/>
      <c r="P17" s="200"/>
      <c r="Q17" s="66"/>
    </row>
    <row r="18" spans="1:17" x14ac:dyDescent="0.25">
      <c r="A18" s="65"/>
      <c r="B18" s="55">
        <f t="shared" si="1"/>
        <v>4</v>
      </c>
      <c r="C18" s="52"/>
      <c r="D18" s="189" t="s">
        <v>126</v>
      </c>
      <c r="E18" s="132"/>
      <c r="F18" s="134">
        <v>5761.76</v>
      </c>
      <c r="G18" s="132"/>
      <c r="H18" s="96">
        <v>1011.98</v>
      </c>
      <c r="I18" s="191"/>
      <c r="J18" s="96"/>
      <c r="K18" s="194"/>
      <c r="L18" s="195">
        <f t="shared" si="2"/>
        <v>0</v>
      </c>
      <c r="M18" s="191"/>
      <c r="N18" s="119">
        <f t="shared" si="0"/>
        <v>6773.74</v>
      </c>
      <c r="O18" s="36"/>
      <c r="P18" s="200"/>
      <c r="Q18" s="66"/>
    </row>
    <row r="19" spans="1:17" x14ac:dyDescent="0.25">
      <c r="A19" s="65"/>
      <c r="B19" s="55">
        <f t="shared" si="1"/>
        <v>5</v>
      </c>
      <c r="C19" s="52"/>
      <c r="D19" s="189" t="s">
        <v>127</v>
      </c>
      <c r="E19" s="132"/>
      <c r="F19" s="134">
        <v>5761.76</v>
      </c>
      <c r="G19" s="132"/>
      <c r="H19" s="96">
        <v>1087.02</v>
      </c>
      <c r="I19" s="191"/>
      <c r="J19" s="96"/>
      <c r="K19" s="194"/>
      <c r="L19" s="195">
        <f t="shared" si="2"/>
        <v>0</v>
      </c>
      <c r="M19" s="191"/>
      <c r="N19" s="119">
        <f t="shared" si="0"/>
        <v>6848.7800000000007</v>
      </c>
      <c r="O19" s="36"/>
      <c r="P19" s="200"/>
      <c r="Q19" s="66"/>
    </row>
    <row r="20" spans="1:17" x14ac:dyDescent="0.25">
      <c r="A20" s="65"/>
      <c r="B20" s="55">
        <f t="shared" si="1"/>
        <v>6</v>
      </c>
      <c r="C20" s="52"/>
      <c r="D20" s="189" t="s">
        <v>128</v>
      </c>
      <c r="E20" s="132"/>
      <c r="F20" s="134">
        <v>9890.2199999999993</v>
      </c>
      <c r="G20" s="132"/>
      <c r="H20" s="96">
        <v>5021.01</v>
      </c>
      <c r="I20" s="191"/>
      <c r="J20" s="96"/>
      <c r="K20" s="194"/>
      <c r="L20" s="195">
        <f t="shared" si="2"/>
        <v>0</v>
      </c>
      <c r="M20" s="191"/>
      <c r="N20" s="119">
        <f t="shared" si="0"/>
        <v>14911.23</v>
      </c>
      <c r="O20" s="36"/>
      <c r="P20" s="200"/>
      <c r="Q20" s="66"/>
    </row>
    <row r="21" spans="1:17" x14ac:dyDescent="0.25">
      <c r="A21" s="65"/>
      <c r="B21" s="55">
        <f t="shared" si="1"/>
        <v>7</v>
      </c>
      <c r="C21" s="52"/>
      <c r="D21" s="189" t="s">
        <v>129</v>
      </c>
      <c r="E21" s="132"/>
      <c r="F21" s="134">
        <v>5761.76</v>
      </c>
      <c r="G21" s="132"/>
      <c r="H21" s="96">
        <f>1211.26-1009.38</f>
        <v>201.88</v>
      </c>
      <c r="I21" s="191"/>
      <c r="J21" s="96"/>
      <c r="K21" s="194"/>
      <c r="L21" s="195">
        <f t="shared" si="2"/>
        <v>0</v>
      </c>
      <c r="M21" s="191"/>
      <c r="N21" s="119">
        <f t="shared" si="0"/>
        <v>5963.64</v>
      </c>
      <c r="O21" s="36"/>
      <c r="P21" s="254"/>
      <c r="Q21" s="66"/>
    </row>
    <row r="22" spans="1:17" x14ac:dyDescent="0.25">
      <c r="A22" s="65"/>
      <c r="B22" s="55">
        <f t="shared" si="1"/>
        <v>8</v>
      </c>
      <c r="C22" s="52"/>
      <c r="D22" s="189" t="s">
        <v>130</v>
      </c>
      <c r="E22" s="132"/>
      <c r="F22" s="134">
        <v>5761.76</v>
      </c>
      <c r="G22" s="132"/>
      <c r="H22" s="96">
        <v>1009.38</v>
      </c>
      <c r="I22" s="191"/>
      <c r="J22" s="96"/>
      <c r="K22" s="194"/>
      <c r="L22" s="195">
        <f t="shared" si="2"/>
        <v>0</v>
      </c>
      <c r="M22" s="191"/>
      <c r="N22" s="119">
        <f t="shared" si="0"/>
        <v>6771.14</v>
      </c>
      <c r="O22" s="36"/>
      <c r="P22" s="200"/>
      <c r="Q22" s="66"/>
    </row>
    <row r="23" spans="1:17" x14ac:dyDescent="0.25">
      <c r="A23" s="65"/>
      <c r="B23" s="55">
        <f t="shared" si="1"/>
        <v>9</v>
      </c>
      <c r="C23" s="52"/>
      <c r="D23" s="189" t="s">
        <v>131</v>
      </c>
      <c r="E23" s="132"/>
      <c r="F23" s="134">
        <v>5761.76</v>
      </c>
      <c r="G23" s="132"/>
      <c r="H23" s="96">
        <v>4775.1099999999997</v>
      </c>
      <c r="I23" s="191"/>
      <c r="J23" s="96"/>
      <c r="K23" s="194"/>
      <c r="L23" s="195">
        <f t="shared" si="2"/>
        <v>0</v>
      </c>
      <c r="M23" s="191"/>
      <c r="N23" s="119">
        <f t="shared" si="0"/>
        <v>10536.869999999999</v>
      </c>
      <c r="O23" s="36"/>
      <c r="P23" s="200"/>
      <c r="Q23" s="66"/>
    </row>
    <row r="24" spans="1:17" x14ac:dyDescent="0.25">
      <c r="A24" s="65"/>
      <c r="B24" s="55">
        <f t="shared" si="1"/>
        <v>10</v>
      </c>
      <c r="C24" s="52"/>
      <c r="D24" s="189" t="s">
        <v>132</v>
      </c>
      <c r="E24" s="132"/>
      <c r="F24" s="134">
        <v>5761.76</v>
      </c>
      <c r="G24" s="132"/>
      <c r="H24" s="96">
        <v>1436.41</v>
      </c>
      <c r="I24" s="191"/>
      <c r="J24" s="96"/>
      <c r="K24" s="194"/>
      <c r="L24" s="195">
        <f t="shared" si="2"/>
        <v>0</v>
      </c>
      <c r="M24" s="191"/>
      <c r="N24" s="119">
        <f t="shared" si="0"/>
        <v>7198.17</v>
      </c>
      <c r="O24" s="36"/>
      <c r="P24" s="200"/>
      <c r="Q24" s="66"/>
    </row>
    <row r="25" spans="1:17" x14ac:dyDescent="0.25">
      <c r="A25" s="65"/>
      <c r="B25" s="55">
        <f t="shared" si="1"/>
        <v>11</v>
      </c>
      <c r="C25" s="52"/>
      <c r="D25" s="189" t="s">
        <v>133</v>
      </c>
      <c r="E25" s="132"/>
      <c r="F25" s="134">
        <v>5761.76</v>
      </c>
      <c r="G25" s="132"/>
      <c r="H25" s="96">
        <v>1186.17</v>
      </c>
      <c r="I25" s="191"/>
      <c r="J25" s="96"/>
      <c r="K25" s="194"/>
      <c r="L25" s="195">
        <f t="shared" si="2"/>
        <v>0</v>
      </c>
      <c r="M25" s="191"/>
      <c r="N25" s="119">
        <f t="shared" si="0"/>
        <v>6947.93</v>
      </c>
      <c r="O25" s="36"/>
      <c r="P25" s="200"/>
      <c r="Q25" s="66"/>
    </row>
    <row r="26" spans="1:17" x14ac:dyDescent="0.25">
      <c r="A26" s="65"/>
      <c r="B26" s="55">
        <f t="shared" si="1"/>
        <v>12</v>
      </c>
      <c r="C26" s="52"/>
      <c r="D26" s="189" t="s">
        <v>134</v>
      </c>
      <c r="E26" s="132"/>
      <c r="F26" s="134">
        <v>9890.2199999999993</v>
      </c>
      <c r="G26" s="132"/>
      <c r="H26" s="96">
        <f>4769.94-1009.38</f>
        <v>3760.5599999999995</v>
      </c>
      <c r="I26" s="191"/>
      <c r="J26" s="96"/>
      <c r="K26" s="194"/>
      <c r="L26" s="195">
        <f t="shared" si="2"/>
        <v>0</v>
      </c>
      <c r="M26" s="191"/>
      <c r="N26" s="119">
        <f t="shared" si="0"/>
        <v>13650.779999999999</v>
      </c>
      <c r="O26" s="36"/>
      <c r="P26" s="254"/>
      <c r="Q26" s="66"/>
    </row>
    <row r="27" spans="1:17" x14ac:dyDescent="0.25">
      <c r="A27" s="65"/>
      <c r="B27" s="55">
        <f t="shared" si="1"/>
        <v>13</v>
      </c>
      <c r="C27" s="52"/>
      <c r="D27" s="189" t="s">
        <v>135</v>
      </c>
      <c r="E27" s="132"/>
      <c r="F27" s="134">
        <v>5761.76</v>
      </c>
      <c r="G27" s="132"/>
      <c r="H27" s="96"/>
      <c r="I27" s="191"/>
      <c r="J27" s="96"/>
      <c r="K27" s="194"/>
      <c r="L27" s="195">
        <f t="shared" si="2"/>
        <v>0</v>
      </c>
      <c r="M27" s="191"/>
      <c r="N27" s="119">
        <f t="shared" si="0"/>
        <v>5761.76</v>
      </c>
      <c r="O27" s="36"/>
      <c r="P27" s="200"/>
      <c r="Q27" s="66"/>
    </row>
    <row r="28" spans="1:17" x14ac:dyDescent="0.25">
      <c r="A28" s="65"/>
      <c r="B28" s="55">
        <f t="shared" si="1"/>
        <v>14</v>
      </c>
      <c r="C28" s="52"/>
      <c r="D28" s="189" t="s">
        <v>136</v>
      </c>
      <c r="E28" s="132"/>
      <c r="F28" s="134">
        <v>9890.2199999999993</v>
      </c>
      <c r="G28" s="132"/>
      <c r="H28" s="96">
        <v>1376.01</v>
      </c>
      <c r="I28" s="191"/>
      <c r="J28" s="96"/>
      <c r="K28" s="194"/>
      <c r="L28" s="195">
        <f t="shared" si="2"/>
        <v>0</v>
      </c>
      <c r="M28" s="191"/>
      <c r="N28" s="119">
        <f t="shared" si="0"/>
        <v>11266.23</v>
      </c>
      <c r="O28" s="36"/>
      <c r="P28" s="200"/>
      <c r="Q28" s="66"/>
    </row>
    <row r="29" spans="1:17" x14ac:dyDescent="0.25">
      <c r="A29" s="65"/>
      <c r="B29" s="55">
        <f t="shared" si="1"/>
        <v>15</v>
      </c>
      <c r="C29" s="52"/>
      <c r="D29" s="189" t="s">
        <v>137</v>
      </c>
      <c r="E29" s="132"/>
      <c r="F29" s="134">
        <v>5761.76</v>
      </c>
      <c r="G29" s="132"/>
      <c r="H29" s="96"/>
      <c r="I29" s="191"/>
      <c r="J29" s="96"/>
      <c r="K29" s="194"/>
      <c r="L29" s="195">
        <f t="shared" si="2"/>
        <v>0</v>
      </c>
      <c r="M29" s="191"/>
      <c r="N29" s="119">
        <f t="shared" si="0"/>
        <v>5761.76</v>
      </c>
      <c r="O29" s="36"/>
      <c r="P29" s="200"/>
      <c r="Q29" s="66"/>
    </row>
    <row r="30" spans="1:17" x14ac:dyDescent="0.25">
      <c r="A30" s="65"/>
      <c r="B30" s="55">
        <f t="shared" si="1"/>
        <v>16</v>
      </c>
      <c r="C30" s="52"/>
      <c r="D30" s="189" t="s">
        <v>138</v>
      </c>
      <c r="E30" s="132"/>
      <c r="F30" s="134">
        <v>5761.76</v>
      </c>
      <c r="G30" s="132"/>
      <c r="H30" s="96"/>
      <c r="I30" s="191"/>
      <c r="J30" s="96"/>
      <c r="K30" s="194"/>
      <c r="L30" s="195">
        <f t="shared" si="2"/>
        <v>0</v>
      </c>
      <c r="M30" s="191"/>
      <c r="N30" s="119">
        <f t="shared" si="0"/>
        <v>5761.76</v>
      </c>
      <c r="O30" s="36"/>
      <c r="P30" s="200"/>
      <c r="Q30" s="66"/>
    </row>
    <row r="31" spans="1:17" x14ac:dyDescent="0.25">
      <c r="A31" s="65"/>
      <c r="B31" s="55">
        <f t="shared" si="1"/>
        <v>17</v>
      </c>
      <c r="C31" s="52"/>
      <c r="D31" s="189" t="s">
        <v>139</v>
      </c>
      <c r="E31" s="132"/>
      <c r="F31" s="134">
        <v>5761.76</v>
      </c>
      <c r="G31" s="132"/>
      <c r="H31" s="96">
        <v>1074.08</v>
      </c>
      <c r="I31" s="191"/>
      <c r="J31" s="96"/>
      <c r="K31" s="194"/>
      <c r="L31" s="195">
        <f t="shared" si="2"/>
        <v>0</v>
      </c>
      <c r="M31" s="191"/>
      <c r="N31" s="119">
        <f t="shared" si="0"/>
        <v>6835.84</v>
      </c>
      <c r="O31" s="36"/>
      <c r="P31" s="200"/>
      <c r="Q31" s="66"/>
    </row>
    <row r="32" spans="1:17" x14ac:dyDescent="0.25">
      <c r="A32" s="65"/>
      <c r="B32" s="55">
        <f t="shared" si="1"/>
        <v>18</v>
      </c>
      <c r="C32" s="52"/>
      <c r="D32" s="189" t="s">
        <v>140</v>
      </c>
      <c r="E32" s="132"/>
      <c r="F32" s="134">
        <v>9890.2199999999993</v>
      </c>
      <c r="G32" s="132"/>
      <c r="H32" s="96"/>
      <c r="I32" s="191"/>
      <c r="J32" s="96"/>
      <c r="K32" s="194"/>
      <c r="L32" s="195">
        <f t="shared" si="2"/>
        <v>0</v>
      </c>
      <c r="M32" s="191"/>
      <c r="N32" s="119">
        <f t="shared" si="0"/>
        <v>9890.2199999999993</v>
      </c>
      <c r="O32" s="36"/>
      <c r="P32" s="200"/>
      <c r="Q32" s="66"/>
    </row>
    <row r="33" spans="1:17" x14ac:dyDescent="0.25">
      <c r="A33" s="65"/>
      <c r="B33" s="55">
        <f t="shared" si="1"/>
        <v>19</v>
      </c>
      <c r="C33" s="52"/>
      <c r="D33" s="189" t="s">
        <v>141</v>
      </c>
      <c r="E33" s="132"/>
      <c r="F33" s="134">
        <v>5761.76</v>
      </c>
      <c r="G33" s="132"/>
      <c r="H33" s="96"/>
      <c r="I33" s="191"/>
      <c r="J33" s="96"/>
      <c r="K33" s="194"/>
      <c r="L33" s="195">
        <f t="shared" si="2"/>
        <v>0</v>
      </c>
      <c r="M33" s="191"/>
      <c r="N33" s="119">
        <f t="shared" si="0"/>
        <v>5761.76</v>
      </c>
      <c r="O33" s="36"/>
      <c r="P33" s="200"/>
      <c r="Q33" s="66"/>
    </row>
    <row r="34" spans="1:17" x14ac:dyDescent="0.25">
      <c r="A34" s="65"/>
      <c r="B34" s="55">
        <f t="shared" si="1"/>
        <v>20</v>
      </c>
      <c r="C34" s="52"/>
      <c r="D34" s="189" t="s">
        <v>142</v>
      </c>
      <c r="E34" s="132"/>
      <c r="F34" s="134">
        <v>5761.76</v>
      </c>
      <c r="G34" s="132"/>
      <c r="H34" s="96">
        <f>5479.16-1009.38</f>
        <v>4469.78</v>
      </c>
      <c r="I34" s="191"/>
      <c r="J34" s="96"/>
      <c r="K34" s="194"/>
      <c r="L34" s="195">
        <f t="shared" si="2"/>
        <v>0</v>
      </c>
      <c r="M34" s="191"/>
      <c r="N34" s="119">
        <f t="shared" si="0"/>
        <v>10231.540000000001</v>
      </c>
      <c r="O34" s="36"/>
      <c r="P34" s="254"/>
      <c r="Q34" s="66"/>
    </row>
    <row r="35" spans="1:17" x14ac:dyDescent="0.25">
      <c r="A35" s="65"/>
      <c r="B35" s="55">
        <f t="shared" si="1"/>
        <v>21</v>
      </c>
      <c r="C35" s="52"/>
      <c r="D35" s="189" t="s">
        <v>143</v>
      </c>
      <c r="E35" s="132"/>
      <c r="F35" s="134">
        <v>9890.2199999999993</v>
      </c>
      <c r="G35" s="132"/>
      <c r="H35" s="96"/>
      <c r="I35" s="191"/>
      <c r="J35" s="96"/>
      <c r="K35" s="194"/>
      <c r="L35" s="195">
        <f t="shared" si="2"/>
        <v>0</v>
      </c>
      <c r="M35" s="191"/>
      <c r="N35" s="119">
        <f t="shared" si="0"/>
        <v>9890.2199999999993</v>
      </c>
      <c r="O35" s="36"/>
      <c r="P35" s="200"/>
      <c r="Q35" s="66"/>
    </row>
    <row r="36" spans="1:17" x14ac:dyDescent="0.25">
      <c r="A36" s="65"/>
      <c r="B36" s="55">
        <f t="shared" si="1"/>
        <v>22</v>
      </c>
      <c r="C36" s="52"/>
      <c r="D36" s="189" t="s">
        <v>144</v>
      </c>
      <c r="E36" s="132"/>
      <c r="F36" s="134">
        <v>9890.2199999999993</v>
      </c>
      <c r="G36" s="132"/>
      <c r="H36" s="96">
        <v>3571.62</v>
      </c>
      <c r="I36" s="191"/>
      <c r="J36" s="96"/>
      <c r="K36" s="194"/>
      <c r="L36" s="195">
        <f t="shared" si="2"/>
        <v>0</v>
      </c>
      <c r="M36" s="191"/>
      <c r="N36" s="119">
        <f t="shared" si="0"/>
        <v>13461.84</v>
      </c>
      <c r="O36" s="36"/>
      <c r="P36" s="200"/>
      <c r="Q36" s="66"/>
    </row>
    <row r="37" spans="1:17" x14ac:dyDescent="0.25">
      <c r="A37" s="65"/>
      <c r="B37" s="55">
        <f t="shared" si="1"/>
        <v>23</v>
      </c>
      <c r="C37" s="52"/>
      <c r="D37" s="189"/>
      <c r="E37" s="132"/>
      <c r="F37" s="134"/>
      <c r="G37" s="132"/>
      <c r="H37" s="96"/>
      <c r="I37" s="191"/>
      <c r="J37" s="96"/>
      <c r="K37" s="194"/>
      <c r="L37" s="195">
        <f t="shared" si="2"/>
        <v>0</v>
      </c>
      <c r="M37" s="191"/>
      <c r="N37" s="119">
        <f t="shared" si="0"/>
        <v>0</v>
      </c>
      <c r="O37" s="36"/>
      <c r="P37" s="200"/>
      <c r="Q37" s="66"/>
    </row>
    <row r="38" spans="1:17" x14ac:dyDescent="0.25">
      <c r="A38" s="65"/>
      <c r="B38" s="55">
        <f t="shared" si="1"/>
        <v>24</v>
      </c>
      <c r="C38" s="52"/>
      <c r="D38" s="189"/>
      <c r="E38" s="132"/>
      <c r="F38" s="134"/>
      <c r="G38" s="132"/>
      <c r="H38" s="96"/>
      <c r="I38" s="191"/>
      <c r="J38" s="96"/>
      <c r="K38" s="194"/>
      <c r="L38" s="195">
        <f t="shared" si="2"/>
        <v>0</v>
      </c>
      <c r="M38" s="191"/>
      <c r="N38" s="119">
        <f t="shared" si="0"/>
        <v>0</v>
      </c>
      <c r="O38" s="36"/>
      <c r="P38" s="200"/>
      <c r="Q38" s="66"/>
    </row>
    <row r="39" spans="1:17" x14ac:dyDescent="0.25">
      <c r="A39" s="65"/>
      <c r="B39" s="55">
        <f t="shared" si="1"/>
        <v>25</v>
      </c>
      <c r="C39" s="52"/>
      <c r="D39" s="189"/>
      <c r="E39" s="132"/>
      <c r="F39" s="134"/>
      <c r="G39" s="132"/>
      <c r="H39" s="96"/>
      <c r="I39" s="191"/>
      <c r="J39" s="96"/>
      <c r="K39" s="194"/>
      <c r="L39" s="195">
        <f t="shared" si="2"/>
        <v>0</v>
      </c>
      <c r="M39" s="191"/>
      <c r="N39" s="119">
        <f t="shared" si="0"/>
        <v>0</v>
      </c>
      <c r="O39" s="36"/>
      <c r="P39" s="200"/>
      <c r="Q39" s="66"/>
    </row>
    <row r="40" spans="1:17" x14ac:dyDescent="0.25">
      <c r="A40" s="65"/>
      <c r="B40" s="55">
        <f t="shared" si="1"/>
        <v>26</v>
      </c>
      <c r="C40" s="52"/>
      <c r="D40" s="189"/>
      <c r="E40" s="132"/>
      <c r="F40" s="134"/>
      <c r="G40" s="132"/>
      <c r="H40" s="96"/>
      <c r="I40" s="191"/>
      <c r="J40" s="96"/>
      <c r="K40" s="194"/>
      <c r="L40" s="195">
        <f t="shared" si="2"/>
        <v>0</v>
      </c>
      <c r="M40" s="191"/>
      <c r="N40" s="119">
        <f t="shared" si="0"/>
        <v>0</v>
      </c>
      <c r="O40" s="36"/>
      <c r="P40" s="200"/>
      <c r="Q40" s="66"/>
    </row>
    <row r="41" spans="1:17" x14ac:dyDescent="0.25">
      <c r="A41" s="65"/>
      <c r="B41" s="55">
        <f t="shared" si="1"/>
        <v>27</v>
      </c>
      <c r="C41" s="52"/>
      <c r="D41" s="189"/>
      <c r="E41" s="132"/>
      <c r="F41" s="134"/>
      <c r="G41" s="132"/>
      <c r="H41" s="96"/>
      <c r="I41" s="191"/>
      <c r="J41" s="96"/>
      <c r="K41" s="194"/>
      <c r="L41" s="195">
        <f t="shared" si="2"/>
        <v>0</v>
      </c>
      <c r="M41" s="191"/>
      <c r="N41" s="119">
        <f t="shared" si="0"/>
        <v>0</v>
      </c>
      <c r="O41" s="36"/>
      <c r="P41" s="200"/>
      <c r="Q41" s="66"/>
    </row>
    <row r="42" spans="1:17" x14ac:dyDescent="0.25">
      <c r="A42" s="65"/>
      <c r="B42" s="55">
        <f t="shared" si="1"/>
        <v>28</v>
      </c>
      <c r="C42" s="52"/>
      <c r="D42" s="189"/>
      <c r="E42" s="132"/>
      <c r="F42" s="134"/>
      <c r="G42" s="132"/>
      <c r="H42" s="96"/>
      <c r="I42" s="191"/>
      <c r="J42" s="96"/>
      <c r="K42" s="194"/>
      <c r="L42" s="195">
        <f t="shared" si="2"/>
        <v>0</v>
      </c>
      <c r="M42" s="191"/>
      <c r="N42" s="119">
        <f t="shared" si="0"/>
        <v>0</v>
      </c>
      <c r="O42" s="36"/>
      <c r="P42" s="200"/>
      <c r="Q42" s="66"/>
    </row>
    <row r="43" spans="1:17" x14ac:dyDescent="0.25">
      <c r="A43" s="65"/>
      <c r="B43" s="55">
        <f t="shared" si="1"/>
        <v>29</v>
      </c>
      <c r="C43" s="52"/>
      <c r="D43" s="189"/>
      <c r="E43" s="132"/>
      <c r="F43" s="134"/>
      <c r="G43" s="132"/>
      <c r="H43" s="96"/>
      <c r="I43" s="191"/>
      <c r="J43" s="96"/>
      <c r="K43" s="194"/>
      <c r="L43" s="195">
        <f t="shared" si="2"/>
        <v>0</v>
      </c>
      <c r="M43" s="191"/>
      <c r="N43" s="119">
        <f t="shared" si="0"/>
        <v>0</v>
      </c>
      <c r="O43" s="36"/>
      <c r="P43" s="200"/>
      <c r="Q43" s="66"/>
    </row>
    <row r="44" spans="1:17" x14ac:dyDescent="0.25">
      <c r="A44" s="65"/>
      <c r="B44" s="55">
        <f t="shared" si="1"/>
        <v>30</v>
      </c>
      <c r="C44" s="52"/>
      <c r="D44" s="189"/>
      <c r="E44" s="132"/>
      <c r="F44" s="134"/>
      <c r="G44" s="132"/>
      <c r="H44" s="96"/>
      <c r="I44" s="191"/>
      <c r="J44" s="96"/>
      <c r="K44" s="194"/>
      <c r="L44" s="195">
        <f t="shared" si="2"/>
        <v>0</v>
      </c>
      <c r="M44" s="191"/>
      <c r="N44" s="119">
        <f t="shared" si="0"/>
        <v>0</v>
      </c>
      <c r="O44" s="36"/>
      <c r="P44" s="200"/>
      <c r="Q44" s="66"/>
    </row>
    <row r="45" spans="1:17" x14ac:dyDescent="0.25">
      <c r="A45" s="65"/>
      <c r="B45" s="55">
        <f t="shared" si="1"/>
        <v>31</v>
      </c>
      <c r="C45" s="52"/>
      <c r="D45" s="189"/>
      <c r="E45" s="132"/>
      <c r="F45" s="134"/>
      <c r="G45" s="132"/>
      <c r="H45" s="96"/>
      <c r="I45" s="191"/>
      <c r="J45" s="96"/>
      <c r="K45" s="194"/>
      <c r="L45" s="195">
        <f t="shared" si="2"/>
        <v>0</v>
      </c>
      <c r="M45" s="191"/>
      <c r="N45" s="119">
        <f t="shared" si="0"/>
        <v>0</v>
      </c>
      <c r="O45" s="36"/>
      <c r="P45" s="200"/>
      <c r="Q45" s="66"/>
    </row>
    <row r="46" spans="1:17" x14ac:dyDescent="0.25">
      <c r="A46" s="65"/>
      <c r="B46" s="55">
        <f t="shared" si="1"/>
        <v>32</v>
      </c>
      <c r="C46" s="52"/>
      <c r="D46" s="189"/>
      <c r="E46" s="132"/>
      <c r="F46" s="134"/>
      <c r="G46" s="132"/>
      <c r="H46" s="96"/>
      <c r="I46" s="191"/>
      <c r="J46" s="96"/>
      <c r="K46" s="194"/>
      <c r="L46" s="195">
        <f t="shared" si="2"/>
        <v>0</v>
      </c>
      <c r="M46" s="191"/>
      <c r="N46" s="119">
        <f t="shared" si="0"/>
        <v>0</v>
      </c>
      <c r="O46" s="36"/>
      <c r="P46" s="200"/>
      <c r="Q46" s="66"/>
    </row>
    <row r="47" spans="1:17" x14ac:dyDescent="0.25">
      <c r="A47" s="65"/>
      <c r="B47" s="55">
        <f t="shared" si="1"/>
        <v>33</v>
      </c>
      <c r="C47" s="52"/>
      <c r="D47" s="189"/>
      <c r="E47" s="132"/>
      <c r="F47" s="134"/>
      <c r="G47" s="132"/>
      <c r="H47" s="96"/>
      <c r="I47" s="191"/>
      <c r="J47" s="96"/>
      <c r="K47" s="194"/>
      <c r="L47" s="195">
        <f t="shared" si="2"/>
        <v>0</v>
      </c>
      <c r="M47" s="191"/>
      <c r="N47" s="119">
        <f t="shared" ref="N47:N65" si="3">SUM(L47+H47+F47)</f>
        <v>0</v>
      </c>
      <c r="O47" s="36"/>
      <c r="P47" s="200"/>
      <c r="Q47" s="66"/>
    </row>
    <row r="48" spans="1:17" x14ac:dyDescent="0.25">
      <c r="A48" s="65"/>
      <c r="B48" s="55">
        <f t="shared" si="1"/>
        <v>34</v>
      </c>
      <c r="C48" s="52"/>
      <c r="D48" s="189"/>
      <c r="E48" s="132"/>
      <c r="F48" s="134"/>
      <c r="G48" s="132"/>
      <c r="H48" s="96"/>
      <c r="I48" s="191"/>
      <c r="J48" s="96"/>
      <c r="K48" s="194"/>
      <c r="L48" s="195">
        <f t="shared" si="2"/>
        <v>0</v>
      </c>
      <c r="M48" s="191"/>
      <c r="N48" s="119">
        <f t="shared" si="3"/>
        <v>0</v>
      </c>
      <c r="O48" s="36"/>
      <c r="P48" s="200"/>
      <c r="Q48" s="66"/>
    </row>
    <row r="49" spans="1:17" x14ac:dyDescent="0.25">
      <c r="A49" s="65"/>
      <c r="B49" s="55">
        <f t="shared" si="1"/>
        <v>35</v>
      </c>
      <c r="C49" s="52"/>
      <c r="D49" s="189"/>
      <c r="E49" s="132"/>
      <c r="F49" s="134"/>
      <c r="G49" s="132"/>
      <c r="H49" s="96"/>
      <c r="I49" s="191"/>
      <c r="J49" s="96"/>
      <c r="K49" s="194"/>
      <c r="L49" s="195">
        <f t="shared" si="2"/>
        <v>0</v>
      </c>
      <c r="M49" s="191"/>
      <c r="N49" s="119">
        <f t="shared" si="3"/>
        <v>0</v>
      </c>
      <c r="O49" s="36"/>
      <c r="P49" s="200"/>
      <c r="Q49" s="66"/>
    </row>
    <row r="50" spans="1:17" x14ac:dyDescent="0.25">
      <c r="A50" s="65"/>
      <c r="B50" s="55">
        <f t="shared" si="1"/>
        <v>36</v>
      </c>
      <c r="C50" s="52"/>
      <c r="D50" s="189"/>
      <c r="E50" s="132"/>
      <c r="F50" s="134"/>
      <c r="G50" s="132"/>
      <c r="H50" s="96"/>
      <c r="I50" s="191"/>
      <c r="J50" s="96"/>
      <c r="K50" s="194"/>
      <c r="L50" s="195">
        <f t="shared" si="2"/>
        <v>0</v>
      </c>
      <c r="M50" s="191"/>
      <c r="N50" s="119">
        <f t="shared" si="3"/>
        <v>0</v>
      </c>
      <c r="O50" s="36"/>
      <c r="P50" s="200"/>
      <c r="Q50" s="66"/>
    </row>
    <row r="51" spans="1:17" x14ac:dyDescent="0.25">
      <c r="A51" s="65"/>
      <c r="B51" s="55">
        <f t="shared" si="1"/>
        <v>37</v>
      </c>
      <c r="C51" s="52"/>
      <c r="D51" s="189"/>
      <c r="E51" s="132"/>
      <c r="F51" s="134"/>
      <c r="G51" s="132"/>
      <c r="H51" s="96"/>
      <c r="I51" s="191"/>
      <c r="J51" s="96"/>
      <c r="K51" s="194"/>
      <c r="L51" s="195">
        <f t="shared" si="2"/>
        <v>0</v>
      </c>
      <c r="M51" s="191"/>
      <c r="N51" s="119">
        <f t="shared" si="3"/>
        <v>0</v>
      </c>
      <c r="O51" s="36"/>
      <c r="P51" s="200"/>
      <c r="Q51" s="66"/>
    </row>
    <row r="52" spans="1:17" x14ac:dyDescent="0.25">
      <c r="A52" s="65"/>
      <c r="B52" s="55">
        <f t="shared" si="1"/>
        <v>38</v>
      </c>
      <c r="C52" s="52"/>
      <c r="D52" s="189"/>
      <c r="E52" s="132"/>
      <c r="F52" s="134"/>
      <c r="G52" s="132"/>
      <c r="H52" s="96"/>
      <c r="I52" s="191"/>
      <c r="J52" s="96"/>
      <c r="K52" s="194"/>
      <c r="L52" s="195">
        <f t="shared" si="2"/>
        <v>0</v>
      </c>
      <c r="M52" s="191"/>
      <c r="N52" s="119">
        <f t="shared" si="3"/>
        <v>0</v>
      </c>
      <c r="O52" s="36"/>
      <c r="P52" s="200"/>
      <c r="Q52" s="66"/>
    </row>
    <row r="53" spans="1:17" x14ac:dyDescent="0.25">
      <c r="A53" s="65"/>
      <c r="B53" s="55">
        <f t="shared" si="1"/>
        <v>39</v>
      </c>
      <c r="C53" s="52"/>
      <c r="D53" s="189"/>
      <c r="E53" s="132"/>
      <c r="F53" s="134"/>
      <c r="G53" s="132"/>
      <c r="H53" s="96"/>
      <c r="I53" s="191"/>
      <c r="J53" s="96"/>
      <c r="K53" s="194"/>
      <c r="L53" s="195">
        <f t="shared" si="2"/>
        <v>0</v>
      </c>
      <c r="M53" s="191"/>
      <c r="N53" s="119">
        <f t="shared" si="3"/>
        <v>0</v>
      </c>
      <c r="O53" s="36"/>
      <c r="P53" s="200"/>
      <c r="Q53" s="66"/>
    </row>
    <row r="54" spans="1:17" x14ac:dyDescent="0.25">
      <c r="A54" s="65"/>
      <c r="B54" s="55">
        <f t="shared" si="1"/>
        <v>40</v>
      </c>
      <c r="C54" s="52"/>
      <c r="D54" s="189"/>
      <c r="E54" s="132"/>
      <c r="F54" s="134"/>
      <c r="G54" s="132"/>
      <c r="H54" s="96"/>
      <c r="I54" s="191"/>
      <c r="J54" s="96"/>
      <c r="K54" s="194"/>
      <c r="L54" s="195">
        <f t="shared" si="2"/>
        <v>0</v>
      </c>
      <c r="M54" s="191"/>
      <c r="N54" s="119">
        <f t="shared" si="3"/>
        <v>0</v>
      </c>
      <c r="O54" s="36"/>
      <c r="P54" s="200"/>
      <c r="Q54" s="66"/>
    </row>
    <row r="55" spans="1:17" x14ac:dyDescent="0.25">
      <c r="A55" s="65"/>
      <c r="B55" s="55">
        <f t="shared" si="1"/>
        <v>41</v>
      </c>
      <c r="C55" s="52"/>
      <c r="D55" s="189"/>
      <c r="E55" s="132"/>
      <c r="F55" s="134"/>
      <c r="G55" s="132"/>
      <c r="H55" s="96"/>
      <c r="I55" s="191"/>
      <c r="J55" s="96"/>
      <c r="K55" s="194"/>
      <c r="L55" s="195">
        <f t="shared" si="2"/>
        <v>0</v>
      </c>
      <c r="M55" s="191"/>
      <c r="N55" s="119">
        <f t="shared" si="3"/>
        <v>0</v>
      </c>
      <c r="O55" s="36"/>
      <c r="P55" s="200"/>
      <c r="Q55" s="66"/>
    </row>
    <row r="56" spans="1:17" x14ac:dyDescent="0.25">
      <c r="A56" s="65"/>
      <c r="B56" s="55">
        <f t="shared" si="1"/>
        <v>42</v>
      </c>
      <c r="C56" s="52"/>
      <c r="D56" s="189"/>
      <c r="E56" s="132"/>
      <c r="F56" s="134"/>
      <c r="G56" s="132"/>
      <c r="H56" s="96"/>
      <c r="I56" s="191"/>
      <c r="J56" s="96"/>
      <c r="K56" s="194"/>
      <c r="L56" s="195">
        <f t="shared" si="2"/>
        <v>0</v>
      </c>
      <c r="M56" s="191"/>
      <c r="N56" s="119">
        <f t="shared" si="3"/>
        <v>0</v>
      </c>
      <c r="O56" s="36"/>
      <c r="P56" s="200"/>
      <c r="Q56" s="66"/>
    </row>
    <row r="57" spans="1:17" x14ac:dyDescent="0.25">
      <c r="A57" s="65"/>
      <c r="B57" s="55">
        <f t="shared" si="1"/>
        <v>43</v>
      </c>
      <c r="C57" s="52"/>
      <c r="D57" s="189"/>
      <c r="E57" s="132"/>
      <c r="F57" s="134"/>
      <c r="G57" s="132"/>
      <c r="H57" s="96"/>
      <c r="I57" s="191"/>
      <c r="J57" s="96"/>
      <c r="K57" s="194"/>
      <c r="L57" s="195">
        <f t="shared" si="2"/>
        <v>0</v>
      </c>
      <c r="M57" s="191"/>
      <c r="N57" s="119">
        <f t="shared" si="3"/>
        <v>0</v>
      </c>
      <c r="O57" s="36"/>
      <c r="P57" s="200"/>
      <c r="Q57" s="66"/>
    </row>
    <row r="58" spans="1:17" x14ac:dyDescent="0.25">
      <c r="A58" s="65"/>
      <c r="B58" s="55">
        <f t="shared" si="1"/>
        <v>44</v>
      </c>
      <c r="C58" s="52"/>
      <c r="D58" s="189"/>
      <c r="E58" s="132"/>
      <c r="F58" s="134"/>
      <c r="G58" s="132"/>
      <c r="H58" s="96"/>
      <c r="I58" s="191"/>
      <c r="J58" s="96"/>
      <c r="K58" s="194"/>
      <c r="L58" s="195">
        <f t="shared" si="2"/>
        <v>0</v>
      </c>
      <c r="M58" s="191"/>
      <c r="N58" s="119">
        <f t="shared" si="3"/>
        <v>0</v>
      </c>
      <c r="O58" s="36"/>
      <c r="P58" s="200"/>
      <c r="Q58" s="66"/>
    </row>
    <row r="59" spans="1:17" x14ac:dyDescent="0.25">
      <c r="A59" s="65"/>
      <c r="B59" s="55">
        <f t="shared" si="1"/>
        <v>45</v>
      </c>
      <c r="C59" s="52"/>
      <c r="D59" s="189"/>
      <c r="E59" s="132"/>
      <c r="F59" s="134"/>
      <c r="G59" s="132"/>
      <c r="H59" s="96"/>
      <c r="I59" s="191"/>
      <c r="J59" s="96"/>
      <c r="K59" s="194"/>
      <c r="L59" s="195">
        <f t="shared" si="2"/>
        <v>0</v>
      </c>
      <c r="M59" s="191"/>
      <c r="N59" s="119">
        <f t="shared" si="3"/>
        <v>0</v>
      </c>
      <c r="O59" s="36"/>
      <c r="P59" s="200"/>
      <c r="Q59" s="66"/>
    </row>
    <row r="60" spans="1:17" x14ac:dyDescent="0.25">
      <c r="A60" s="65"/>
      <c r="B60" s="55">
        <f t="shared" si="1"/>
        <v>46</v>
      </c>
      <c r="C60" s="52"/>
      <c r="D60" s="189"/>
      <c r="E60" s="132"/>
      <c r="F60" s="134"/>
      <c r="G60" s="132"/>
      <c r="H60" s="96"/>
      <c r="I60" s="191"/>
      <c r="J60" s="96"/>
      <c r="K60" s="194"/>
      <c r="L60" s="195">
        <f t="shared" si="2"/>
        <v>0</v>
      </c>
      <c r="M60" s="191"/>
      <c r="N60" s="119">
        <f t="shared" si="3"/>
        <v>0</v>
      </c>
      <c r="O60" s="36"/>
      <c r="P60" s="200"/>
      <c r="Q60" s="66"/>
    </row>
    <row r="61" spans="1:17" x14ac:dyDescent="0.25">
      <c r="A61" s="65"/>
      <c r="B61" s="55">
        <f t="shared" si="1"/>
        <v>47</v>
      </c>
      <c r="C61" s="52"/>
      <c r="D61" s="189"/>
      <c r="E61" s="132"/>
      <c r="F61" s="134"/>
      <c r="G61" s="132"/>
      <c r="H61" s="96"/>
      <c r="I61" s="191"/>
      <c r="J61" s="96"/>
      <c r="K61" s="194"/>
      <c r="L61" s="195">
        <f t="shared" si="2"/>
        <v>0</v>
      </c>
      <c r="M61" s="191"/>
      <c r="N61" s="119">
        <f t="shared" si="3"/>
        <v>0</v>
      </c>
      <c r="O61" s="36"/>
      <c r="P61" s="200"/>
      <c r="Q61" s="66"/>
    </row>
    <row r="62" spans="1:17" x14ac:dyDescent="0.25">
      <c r="A62" s="65"/>
      <c r="B62" s="55">
        <f t="shared" si="1"/>
        <v>48</v>
      </c>
      <c r="C62" s="52"/>
      <c r="D62" s="189"/>
      <c r="E62" s="132"/>
      <c r="F62" s="134"/>
      <c r="G62" s="132"/>
      <c r="H62" s="96"/>
      <c r="I62" s="191"/>
      <c r="J62" s="96"/>
      <c r="K62" s="194"/>
      <c r="L62" s="195">
        <f t="shared" si="2"/>
        <v>0</v>
      </c>
      <c r="M62" s="191"/>
      <c r="N62" s="119">
        <f t="shared" si="3"/>
        <v>0</v>
      </c>
      <c r="O62" s="36"/>
      <c r="P62" s="200"/>
      <c r="Q62" s="66"/>
    </row>
    <row r="63" spans="1:17" x14ac:dyDescent="0.25">
      <c r="A63" s="65"/>
      <c r="B63" s="55">
        <f>SUM(B62+1)</f>
        <v>49</v>
      </c>
      <c r="C63" s="52"/>
      <c r="D63" s="189"/>
      <c r="E63" s="132"/>
      <c r="F63" s="134"/>
      <c r="G63" s="132"/>
      <c r="H63" s="96"/>
      <c r="I63" s="191"/>
      <c r="J63" s="96"/>
      <c r="K63" s="194"/>
      <c r="L63" s="195">
        <f t="shared" si="2"/>
        <v>0</v>
      </c>
      <c r="M63" s="191"/>
      <c r="N63" s="119">
        <f t="shared" si="3"/>
        <v>0</v>
      </c>
      <c r="O63" s="36"/>
      <c r="P63" s="200"/>
      <c r="Q63" s="66"/>
    </row>
    <row r="64" spans="1:17" x14ac:dyDescent="0.25">
      <c r="A64" s="65"/>
      <c r="B64" s="55">
        <f t="shared" si="1"/>
        <v>50</v>
      </c>
      <c r="C64" s="52"/>
      <c r="D64" s="189"/>
      <c r="E64" s="132"/>
      <c r="F64" s="134"/>
      <c r="G64" s="132"/>
      <c r="H64" s="96"/>
      <c r="I64" s="191"/>
      <c r="J64" s="96"/>
      <c r="K64" s="194"/>
      <c r="L64" s="195">
        <f t="shared" si="2"/>
        <v>0</v>
      </c>
      <c r="M64" s="191"/>
      <c r="N64" s="119">
        <f t="shared" si="3"/>
        <v>0</v>
      </c>
      <c r="O64" s="36"/>
      <c r="P64" s="200"/>
      <c r="Q64" s="66"/>
    </row>
    <row r="65" spans="1:17" ht="13.8" thickBot="1" x14ac:dyDescent="0.3">
      <c r="A65" s="65"/>
      <c r="B65" s="56">
        <f t="shared" si="1"/>
        <v>51</v>
      </c>
      <c r="C65" s="52"/>
      <c r="D65" s="190"/>
      <c r="E65" s="132"/>
      <c r="F65" s="135"/>
      <c r="G65" s="132"/>
      <c r="H65" s="102"/>
      <c r="I65" s="191"/>
      <c r="J65" s="102"/>
      <c r="K65" s="196"/>
      <c r="L65" s="197">
        <f>SUM(J65+K65)</f>
        <v>0</v>
      </c>
      <c r="M65" s="191"/>
      <c r="N65" s="125">
        <f t="shared" si="3"/>
        <v>0</v>
      </c>
      <c r="O65" s="36"/>
      <c r="P65" s="201"/>
      <c r="Q65" s="66"/>
    </row>
    <row r="66" spans="1:17" s="140" customFormat="1" ht="24.75" customHeight="1" thickBot="1" x14ac:dyDescent="0.3">
      <c r="A66" s="161"/>
      <c r="B66" s="86" t="s">
        <v>62</v>
      </c>
      <c r="C66" s="86"/>
      <c r="D66" s="107"/>
      <c r="E66" s="108"/>
      <c r="F66" s="108"/>
      <c r="G66" s="108"/>
      <c r="H66" s="108"/>
      <c r="I66" s="108"/>
      <c r="J66" s="108"/>
      <c r="K66" s="108"/>
      <c r="L66" s="108"/>
      <c r="M66" s="108"/>
      <c r="N66" s="108"/>
      <c r="O66" s="88"/>
      <c r="P66" s="89"/>
      <c r="Q66" s="162"/>
    </row>
    <row r="67" spans="1:17" x14ac:dyDescent="0.25">
      <c r="A67" s="65"/>
      <c r="B67" s="57"/>
      <c r="C67" s="53"/>
      <c r="D67" s="188"/>
      <c r="E67" s="132"/>
      <c r="F67" s="133"/>
      <c r="G67" s="191"/>
      <c r="H67" s="94"/>
      <c r="I67" s="191"/>
      <c r="J67" s="94"/>
      <c r="K67" s="113"/>
      <c r="L67" s="193">
        <f>(J67+K67)</f>
        <v>0</v>
      </c>
      <c r="M67" s="191"/>
      <c r="N67" s="116">
        <f t="shared" ref="N67:N73" si="4">SUM(L67+H67+F67)</f>
        <v>0</v>
      </c>
      <c r="O67" s="36"/>
      <c r="P67" s="199"/>
      <c r="Q67" s="66"/>
    </row>
    <row r="68" spans="1:17" x14ac:dyDescent="0.25">
      <c r="A68" s="65"/>
      <c r="B68" s="58"/>
      <c r="C68" s="53"/>
      <c r="D68" s="189"/>
      <c r="E68" s="132"/>
      <c r="F68" s="134"/>
      <c r="G68" s="191"/>
      <c r="H68" s="96"/>
      <c r="I68" s="191"/>
      <c r="J68" s="96"/>
      <c r="K68" s="117"/>
      <c r="L68" s="195">
        <f t="shared" ref="L68:L73" si="5">SUM(J68+K68)</f>
        <v>0</v>
      </c>
      <c r="M68" s="191"/>
      <c r="N68" s="119">
        <f t="shared" si="4"/>
        <v>0</v>
      </c>
      <c r="O68" s="36"/>
      <c r="P68" s="200"/>
      <c r="Q68" s="66"/>
    </row>
    <row r="69" spans="1:17" x14ac:dyDescent="0.25">
      <c r="A69" s="65"/>
      <c r="B69" s="58"/>
      <c r="C69" s="53"/>
      <c r="D69" s="189"/>
      <c r="E69" s="132"/>
      <c r="F69" s="134"/>
      <c r="G69" s="191"/>
      <c r="H69" s="96"/>
      <c r="I69" s="191"/>
      <c r="J69" s="96"/>
      <c r="K69" s="117"/>
      <c r="L69" s="195">
        <f t="shared" si="5"/>
        <v>0</v>
      </c>
      <c r="M69" s="191"/>
      <c r="N69" s="119">
        <f t="shared" si="4"/>
        <v>0</v>
      </c>
      <c r="O69" s="36"/>
      <c r="P69" s="200"/>
      <c r="Q69" s="66"/>
    </row>
    <row r="70" spans="1:17" x14ac:dyDescent="0.25">
      <c r="A70" s="65"/>
      <c r="B70" s="58"/>
      <c r="C70" s="53"/>
      <c r="D70" s="189"/>
      <c r="E70" s="132"/>
      <c r="F70" s="134"/>
      <c r="G70" s="191"/>
      <c r="H70" s="96"/>
      <c r="I70" s="191"/>
      <c r="J70" s="96"/>
      <c r="K70" s="117"/>
      <c r="L70" s="195">
        <f t="shared" si="5"/>
        <v>0</v>
      </c>
      <c r="M70" s="191"/>
      <c r="N70" s="119">
        <f t="shared" si="4"/>
        <v>0</v>
      </c>
      <c r="O70" s="36"/>
      <c r="P70" s="200"/>
      <c r="Q70" s="66"/>
    </row>
    <row r="71" spans="1:17" x14ac:dyDescent="0.25">
      <c r="A71" s="65"/>
      <c r="B71" s="58"/>
      <c r="C71" s="53"/>
      <c r="D71" s="189"/>
      <c r="E71" s="132"/>
      <c r="F71" s="134"/>
      <c r="G71" s="191"/>
      <c r="H71" s="96"/>
      <c r="I71" s="191"/>
      <c r="J71" s="96"/>
      <c r="K71" s="117"/>
      <c r="L71" s="195">
        <f t="shared" si="5"/>
        <v>0</v>
      </c>
      <c r="M71" s="191"/>
      <c r="N71" s="119">
        <f t="shared" si="4"/>
        <v>0</v>
      </c>
      <c r="O71" s="36"/>
      <c r="P71" s="200"/>
      <c r="Q71" s="66"/>
    </row>
    <row r="72" spans="1:17" x14ac:dyDescent="0.25">
      <c r="A72" s="65"/>
      <c r="B72" s="58"/>
      <c r="C72" s="53"/>
      <c r="D72" s="189"/>
      <c r="E72" s="132"/>
      <c r="F72" s="134"/>
      <c r="G72" s="191"/>
      <c r="H72" s="96"/>
      <c r="I72" s="191"/>
      <c r="J72" s="96"/>
      <c r="K72" s="117"/>
      <c r="L72" s="195">
        <f t="shared" si="5"/>
        <v>0</v>
      </c>
      <c r="M72" s="191"/>
      <c r="N72" s="119">
        <f t="shared" si="4"/>
        <v>0</v>
      </c>
      <c r="O72" s="36"/>
      <c r="P72" s="200"/>
      <c r="Q72" s="66"/>
    </row>
    <row r="73" spans="1:17" ht="13.8" thickBot="1" x14ac:dyDescent="0.3">
      <c r="A73" s="65"/>
      <c r="B73" s="59"/>
      <c r="C73" s="53"/>
      <c r="D73" s="190"/>
      <c r="E73" s="147"/>
      <c r="F73" s="135"/>
      <c r="G73" s="198"/>
      <c r="H73" s="102"/>
      <c r="I73" s="191"/>
      <c r="J73" s="240"/>
      <c r="K73" s="123"/>
      <c r="L73" s="197">
        <f t="shared" si="5"/>
        <v>0</v>
      </c>
      <c r="M73" s="191"/>
      <c r="N73" s="125">
        <f t="shared" si="4"/>
        <v>0</v>
      </c>
      <c r="O73" s="36"/>
      <c r="P73" s="201"/>
      <c r="Q73" s="66"/>
    </row>
    <row r="74" spans="1:17" ht="13.8" thickBot="1" x14ac:dyDescent="0.3">
      <c r="A74" s="65"/>
      <c r="B74" s="36"/>
      <c r="C74" s="36"/>
      <c r="D74" s="148"/>
      <c r="E74" s="148"/>
      <c r="F74" s="149"/>
      <c r="G74" s="148"/>
      <c r="H74" s="149"/>
      <c r="I74" s="150"/>
      <c r="J74" s="151"/>
      <c r="K74" s="151"/>
      <c r="L74" s="151"/>
      <c r="M74" s="150"/>
      <c r="N74" s="150"/>
      <c r="O74" s="36"/>
      <c r="P74" s="150"/>
      <c r="Q74" s="66"/>
    </row>
    <row r="75" spans="1:17" s="137" customFormat="1" ht="15" customHeight="1" thickBot="1" x14ac:dyDescent="0.3">
      <c r="A75" s="163"/>
      <c r="B75" s="288"/>
      <c r="C75" s="288"/>
      <c r="D75" s="288"/>
      <c r="E75" s="144"/>
      <c r="F75" s="222">
        <f>SUM(F15:F65,F67:F73)</f>
        <v>163914.85999999999</v>
      </c>
      <c r="G75" s="21"/>
      <c r="H75" s="222">
        <f>SUM(H15:H65,H67:H73)</f>
        <v>30990.389999999989</v>
      </c>
      <c r="I75" s="21"/>
      <c r="J75" s="222">
        <f>SUM(J15:J65,J67:J73)</f>
        <v>0</v>
      </c>
      <c r="K75" s="222">
        <f>SUM(K15:K65,K67:K73)</f>
        <v>0</v>
      </c>
      <c r="L75" s="222">
        <f>SUM(L15:L65,L67:L73)</f>
        <v>0</v>
      </c>
      <c r="M75" s="21"/>
      <c r="N75" s="222">
        <f>SUM(N15:N65,N67:N73)</f>
        <v>194905.25</v>
      </c>
      <c r="O75" s="144"/>
      <c r="P75" s="22"/>
      <c r="Q75" s="164"/>
    </row>
    <row r="76" spans="1:17" s="137" customFormat="1" ht="15" customHeight="1" thickBot="1" x14ac:dyDescent="0.3">
      <c r="A76" s="163"/>
      <c r="B76" s="236"/>
      <c r="C76" s="236"/>
      <c r="D76" s="236"/>
      <c r="E76" s="144"/>
      <c r="F76" s="115"/>
      <c r="G76" s="21"/>
      <c r="H76" s="115"/>
      <c r="I76" s="21"/>
      <c r="J76" s="115"/>
      <c r="K76" s="115"/>
      <c r="L76" s="115"/>
      <c r="M76" s="21"/>
      <c r="N76" s="115"/>
      <c r="O76" s="144"/>
      <c r="P76" s="22"/>
      <c r="Q76" s="164"/>
    </row>
    <row r="77" spans="1:17" s="137" customFormat="1" ht="15" customHeight="1" x14ac:dyDescent="0.25">
      <c r="A77" s="163"/>
      <c r="B77" s="282" t="s">
        <v>100</v>
      </c>
      <c r="C77" s="283"/>
      <c r="D77" s="283"/>
      <c r="E77" s="283"/>
      <c r="F77" s="283"/>
      <c r="G77" s="283"/>
      <c r="H77" s="284"/>
      <c r="I77" s="273"/>
      <c r="J77" s="274"/>
      <c r="K77" s="275"/>
      <c r="L77" s="275"/>
      <c r="M77" s="275"/>
      <c r="N77" s="276"/>
      <c r="O77" s="280"/>
      <c r="P77" s="281"/>
      <c r="Q77" s="164"/>
    </row>
    <row r="78" spans="1:17" s="137" customFormat="1" ht="26.4" customHeight="1" thickBot="1" x14ac:dyDescent="0.3">
      <c r="A78" s="163"/>
      <c r="B78" s="285"/>
      <c r="C78" s="286"/>
      <c r="D78" s="286"/>
      <c r="E78" s="286"/>
      <c r="F78" s="286"/>
      <c r="G78" s="286"/>
      <c r="H78" s="287"/>
      <c r="I78" s="273"/>
      <c r="J78" s="277"/>
      <c r="K78" s="278"/>
      <c r="L78" s="278"/>
      <c r="M78" s="278"/>
      <c r="N78" s="279"/>
      <c r="O78" s="280"/>
      <c r="P78" s="281"/>
      <c r="Q78" s="164"/>
    </row>
    <row r="79" spans="1:17" ht="13.8" thickBot="1" x14ac:dyDescent="0.3">
      <c r="A79" s="152"/>
      <c r="B79" s="153"/>
      <c r="C79" s="153"/>
      <c r="D79" s="153"/>
      <c r="E79" s="153"/>
      <c r="F79" s="153"/>
      <c r="G79" s="153"/>
      <c r="H79" s="153"/>
      <c r="I79" s="153"/>
      <c r="J79" s="153"/>
      <c r="K79" s="153"/>
      <c r="L79" s="153"/>
      <c r="M79" s="153"/>
      <c r="N79" s="153"/>
      <c r="O79" s="153"/>
      <c r="P79" s="153"/>
      <c r="Q79" s="78"/>
    </row>
  </sheetData>
  <sheetProtection selectLockedCells="1"/>
  <customSheetViews>
    <customSheetView guid="{867C32D8-09FC-4C3D-AB70-2F63D87F0E00}"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1"/>
      <headerFooter alignWithMargins="0"/>
    </customSheetView>
    <customSheetView guid="{3EDC081B-7DF3-45A6-8291-B706B0DCCBAC}"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2"/>
      <headerFooter alignWithMargins="0"/>
    </customSheetView>
    <customSheetView guid="{384CD568-4BF5-41C9-851F-4C9EA22E89B3}"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3"/>
      <headerFooter alignWithMargins="0"/>
    </customSheetView>
  </customSheetViews>
  <mergeCells count="17">
    <mergeCell ref="P7:P11"/>
    <mergeCell ref="B3:P3"/>
    <mergeCell ref="B4:P4"/>
    <mergeCell ref="J7:L7"/>
    <mergeCell ref="B5:E5"/>
    <mergeCell ref="L9:L10"/>
    <mergeCell ref="B7:D11"/>
    <mergeCell ref="B14:D14"/>
    <mergeCell ref="H9:H10"/>
    <mergeCell ref="B2:D2"/>
    <mergeCell ref="B12:D12"/>
    <mergeCell ref="B6:D6"/>
    <mergeCell ref="I77:I78"/>
    <mergeCell ref="J77:N78"/>
    <mergeCell ref="O77:P78"/>
    <mergeCell ref="B77:H78"/>
    <mergeCell ref="B75:D75"/>
  </mergeCells>
  <phoneticPr fontId="6" type="noConversion"/>
  <hyperlinks>
    <hyperlink ref="B5" location="'Guidance Notes for Completion'!L17" display="Click here to return Guidance Notes for Table 1"/>
    <hyperlink ref="B5:E5" location="'Guidance Notes for Completion'!A16" display="Click to return to Guidance Notes for Table 1"/>
  </hyperlinks>
  <printOptions horizontalCentered="1"/>
  <pageMargins left="0.19685039370078741" right="0.19685039370078741" top="0.19685039370078741" bottom="0.19685039370078741" header="0.51181102362204722" footer="0.51181102362204722"/>
  <pageSetup paperSize="9" scale="47" orientation="landscape"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80"/>
  <sheetViews>
    <sheetView tabSelected="1" zoomScaleNormal="100" zoomScaleSheetLayoutView="100" workbookViewId="0">
      <selection activeCell="K26" sqref="K26"/>
    </sheetView>
  </sheetViews>
  <sheetFormatPr defaultColWidth="9.109375" defaultRowHeight="13.2" x14ac:dyDescent="0.25"/>
  <cols>
    <col min="1" max="1" width="4.5546875" style="63" customWidth="1"/>
    <col min="2" max="2" width="5.6640625" style="63" customWidth="1"/>
    <col min="3" max="3" width="1.88671875" style="63" customWidth="1"/>
    <col min="4" max="4" width="30.6640625" style="63" customWidth="1"/>
    <col min="5" max="5" width="2.6640625" style="63" customWidth="1"/>
    <col min="6" max="9" width="13.6640625" style="63" customWidth="1"/>
    <col min="10" max="10" width="1.6640625" style="63" customWidth="1"/>
    <col min="11" max="13" width="16.6640625" style="63" customWidth="1"/>
    <col min="14" max="14" width="1.6640625" style="63" customWidth="1"/>
    <col min="15" max="15" width="15.6640625" style="63" customWidth="1"/>
    <col min="16" max="16" width="1.44140625" style="63" customWidth="1"/>
    <col min="17" max="17" width="38.5546875" style="63" customWidth="1"/>
    <col min="18" max="16384" width="9.109375" style="63"/>
  </cols>
  <sheetData>
    <row r="1" spans="1:30" ht="13.8" thickBot="1" x14ac:dyDescent="0.3">
      <c r="A1" s="156"/>
      <c r="B1" s="141"/>
      <c r="C1" s="141"/>
      <c r="D1" s="141"/>
      <c r="E1" s="141"/>
      <c r="F1" s="141"/>
      <c r="G1" s="141"/>
      <c r="H1" s="141"/>
      <c r="I1" s="141"/>
      <c r="J1" s="141"/>
      <c r="K1" s="141"/>
      <c r="L1" s="141"/>
      <c r="M1" s="141"/>
      <c r="N1" s="141"/>
      <c r="O1" s="141"/>
      <c r="P1" s="141"/>
      <c r="Q1" s="141"/>
      <c r="R1" s="91"/>
    </row>
    <row r="2" spans="1:30" ht="33" customHeight="1" thickTop="1" thickBot="1" x14ac:dyDescent="0.35">
      <c r="A2" s="65"/>
      <c r="B2" s="292" t="str">
        <f>('T1 Personal Allowances'!B2:D2)</f>
        <v>COUNCIL NAME Dungannon &amp; South Tyrone Borough Council</v>
      </c>
      <c r="C2" s="293"/>
      <c r="D2" s="338"/>
      <c r="E2" s="294"/>
      <c r="F2" s="1"/>
      <c r="G2" s="36"/>
      <c r="H2" s="36"/>
      <c r="I2" s="36"/>
      <c r="J2" s="36"/>
      <c r="K2" s="36"/>
      <c r="L2" s="36"/>
      <c r="M2" s="36"/>
      <c r="N2" s="36"/>
      <c r="O2" s="36"/>
      <c r="P2" s="36"/>
      <c r="Q2" s="2" t="s">
        <v>29</v>
      </c>
      <c r="R2" s="66"/>
    </row>
    <row r="3" spans="1:30" s="136" customFormat="1" ht="21.6" thickTop="1" x14ac:dyDescent="0.4">
      <c r="A3" s="157"/>
      <c r="B3" s="345" t="s">
        <v>112</v>
      </c>
      <c r="C3" s="345"/>
      <c r="D3" s="345"/>
      <c r="E3" s="346"/>
      <c r="F3" s="346"/>
      <c r="G3" s="346"/>
      <c r="H3" s="346"/>
      <c r="I3" s="346"/>
      <c r="J3" s="346"/>
      <c r="K3" s="346"/>
      <c r="L3" s="346"/>
      <c r="M3" s="346"/>
      <c r="N3" s="347"/>
      <c r="O3" s="347"/>
      <c r="P3" s="155"/>
      <c r="Q3" s="155"/>
      <c r="R3" s="158"/>
    </row>
    <row r="4" spans="1:30" ht="21" customHeight="1" thickBot="1" x14ac:dyDescent="0.45">
      <c r="A4" s="65"/>
      <c r="B4" s="345" t="s">
        <v>37</v>
      </c>
      <c r="C4" s="345"/>
      <c r="D4" s="345"/>
      <c r="E4" s="345"/>
      <c r="F4" s="345"/>
      <c r="G4" s="345"/>
      <c r="H4" s="345"/>
      <c r="I4" s="345"/>
      <c r="J4" s="345"/>
      <c r="K4" s="345"/>
      <c r="L4" s="345"/>
      <c r="M4" s="345"/>
      <c r="N4" s="345"/>
      <c r="O4" s="345"/>
      <c r="P4" s="36"/>
      <c r="Q4" s="36"/>
      <c r="R4" s="66"/>
      <c r="AD4" s="137"/>
    </row>
    <row r="5" spans="1:30" ht="21" customHeight="1" thickBot="1" x14ac:dyDescent="0.45">
      <c r="A5" s="65"/>
      <c r="B5" s="339" t="s">
        <v>71</v>
      </c>
      <c r="C5" s="340"/>
      <c r="D5" s="340"/>
      <c r="E5" s="341"/>
      <c r="F5" s="165"/>
      <c r="G5" s="165"/>
      <c r="H5" s="165"/>
      <c r="I5" s="165"/>
      <c r="J5" s="165"/>
      <c r="K5" s="165"/>
      <c r="L5" s="165"/>
      <c r="M5" s="165"/>
      <c r="N5" s="165"/>
      <c r="O5" s="165"/>
      <c r="P5" s="36"/>
      <c r="Q5" s="36"/>
      <c r="R5" s="66"/>
      <c r="AD5" s="137"/>
    </row>
    <row r="6" spans="1:30" ht="13.5" customHeight="1" thickBot="1" x14ac:dyDescent="0.4">
      <c r="A6" s="65"/>
      <c r="B6" s="36"/>
      <c r="C6" s="36"/>
      <c r="D6" s="36"/>
      <c r="E6" s="36"/>
      <c r="F6" s="166"/>
      <c r="G6" s="166"/>
      <c r="H6" s="166"/>
      <c r="I6" s="166"/>
      <c r="J6" s="166"/>
      <c r="K6" s="166"/>
      <c r="L6" s="166"/>
      <c r="M6" s="166"/>
      <c r="N6" s="36"/>
      <c r="O6" s="36"/>
      <c r="P6" s="36"/>
      <c r="Q6" s="36"/>
      <c r="R6" s="66"/>
      <c r="AD6" s="137"/>
    </row>
    <row r="7" spans="1:30" ht="13.5" customHeight="1" thickBot="1" x14ac:dyDescent="0.3">
      <c r="A7" s="65"/>
      <c r="B7" s="310" t="s">
        <v>32</v>
      </c>
      <c r="C7" s="311"/>
      <c r="D7" s="312"/>
      <c r="E7" s="144"/>
      <c r="F7" s="302" t="s">
        <v>69</v>
      </c>
      <c r="G7" s="303"/>
      <c r="H7" s="303"/>
      <c r="I7" s="304"/>
      <c r="J7" s="144"/>
      <c r="K7" s="302" t="s">
        <v>74</v>
      </c>
      <c r="L7" s="303"/>
      <c r="M7" s="304"/>
      <c r="N7" s="36"/>
      <c r="O7" s="4" t="s">
        <v>38</v>
      </c>
      <c r="P7" s="36"/>
      <c r="Q7" s="323" t="s">
        <v>17</v>
      </c>
      <c r="R7" s="66"/>
    </row>
    <row r="8" spans="1:30" ht="13.5" customHeight="1" x14ac:dyDescent="0.25">
      <c r="A8" s="65"/>
      <c r="B8" s="313"/>
      <c r="C8" s="314"/>
      <c r="D8" s="315"/>
      <c r="E8" s="144"/>
      <c r="F8" s="326" t="s">
        <v>0</v>
      </c>
      <c r="G8" s="326" t="s">
        <v>65</v>
      </c>
      <c r="H8" s="326" t="s">
        <v>66</v>
      </c>
      <c r="I8" s="326" t="s">
        <v>13</v>
      </c>
      <c r="J8" s="144"/>
      <c r="K8" s="328" t="s">
        <v>35</v>
      </c>
      <c r="L8" s="329"/>
      <c r="M8" s="330"/>
      <c r="N8" s="36"/>
      <c r="O8" s="9" t="s">
        <v>12</v>
      </c>
      <c r="P8" s="36"/>
      <c r="Q8" s="324"/>
      <c r="R8" s="66"/>
    </row>
    <row r="9" spans="1:30" ht="16.5" customHeight="1" thickBot="1" x14ac:dyDescent="0.3">
      <c r="A9" s="65"/>
      <c r="B9" s="316"/>
      <c r="C9" s="317"/>
      <c r="D9" s="315"/>
      <c r="E9" s="144"/>
      <c r="F9" s="327"/>
      <c r="G9" s="327"/>
      <c r="H9" s="327"/>
      <c r="I9" s="327"/>
      <c r="J9" s="144"/>
      <c r="K9" s="331"/>
      <c r="L9" s="332"/>
      <c r="M9" s="333"/>
      <c r="N9" s="36"/>
      <c r="O9" s="9"/>
      <c r="P9" s="36"/>
      <c r="Q9" s="324"/>
      <c r="R9" s="66"/>
    </row>
    <row r="10" spans="1:30" ht="25.5" customHeight="1" x14ac:dyDescent="0.25">
      <c r="A10" s="65"/>
      <c r="B10" s="316"/>
      <c r="C10" s="317"/>
      <c r="D10" s="315"/>
      <c r="E10" s="144"/>
      <c r="F10" s="327"/>
      <c r="G10" s="327"/>
      <c r="H10" s="327"/>
      <c r="I10" s="327"/>
      <c r="J10" s="144"/>
      <c r="K10" s="33" t="s">
        <v>75</v>
      </c>
      <c r="L10" s="33" t="s">
        <v>31</v>
      </c>
      <c r="M10" s="3" t="s">
        <v>13</v>
      </c>
      <c r="N10" s="36"/>
      <c r="O10" s="9"/>
      <c r="P10" s="36"/>
      <c r="Q10" s="324"/>
      <c r="R10" s="66"/>
      <c r="S10" s="321"/>
      <c r="T10" s="322"/>
      <c r="U10" s="322"/>
    </row>
    <row r="11" spans="1:30" ht="13.8" thickBot="1" x14ac:dyDescent="0.3">
      <c r="A11" s="65"/>
      <c r="B11" s="342"/>
      <c r="C11" s="343"/>
      <c r="D11" s="344"/>
      <c r="E11" s="144"/>
      <c r="F11" s="13" t="s">
        <v>2</v>
      </c>
      <c r="G11" s="13" t="s">
        <v>2</v>
      </c>
      <c r="H11" s="13" t="s">
        <v>2</v>
      </c>
      <c r="I11" s="13" t="s">
        <v>2</v>
      </c>
      <c r="J11" s="18"/>
      <c r="K11" s="14" t="s">
        <v>2</v>
      </c>
      <c r="L11" s="14" t="s">
        <v>2</v>
      </c>
      <c r="M11" s="13" t="s">
        <v>2</v>
      </c>
      <c r="N11" s="36"/>
      <c r="O11" s="13" t="s">
        <v>2</v>
      </c>
      <c r="P11" s="36"/>
      <c r="Q11" s="325"/>
      <c r="R11" s="66"/>
      <c r="S11" s="322"/>
      <c r="T11" s="322"/>
      <c r="U11" s="322"/>
    </row>
    <row r="12" spans="1:30" ht="6" customHeight="1" x14ac:dyDescent="0.25">
      <c r="A12" s="65"/>
      <c r="B12" s="334"/>
      <c r="C12" s="334"/>
      <c r="D12" s="334"/>
      <c r="E12" s="7"/>
      <c r="F12" s="7"/>
      <c r="G12" s="7"/>
      <c r="H12" s="18"/>
      <c r="I12" s="7"/>
      <c r="J12" s="7"/>
      <c r="K12" s="16"/>
      <c r="L12" s="16"/>
      <c r="M12" s="144"/>
      <c r="N12" s="7"/>
      <c r="O12" s="18"/>
      <c r="P12" s="7"/>
      <c r="Q12" s="18"/>
      <c r="R12" s="167"/>
      <c r="T12" s="181"/>
    </row>
    <row r="13" spans="1:30" s="138" customFormat="1" x14ac:dyDescent="0.25">
      <c r="A13" s="6"/>
      <c r="B13" s="19" t="s">
        <v>7</v>
      </c>
      <c r="C13" s="20"/>
      <c r="D13" s="19" t="s">
        <v>8</v>
      </c>
      <c r="E13" s="7"/>
      <c r="F13" s="19" t="s">
        <v>9</v>
      </c>
      <c r="G13" s="19" t="s">
        <v>10</v>
      </c>
      <c r="H13" s="19" t="s">
        <v>19</v>
      </c>
      <c r="I13" s="19" t="s">
        <v>20</v>
      </c>
      <c r="J13" s="20"/>
      <c r="K13" s="19" t="s">
        <v>21</v>
      </c>
      <c r="L13" s="19" t="s">
        <v>22</v>
      </c>
      <c r="M13" s="19" t="s">
        <v>23</v>
      </c>
      <c r="N13" s="20"/>
      <c r="O13" s="19" t="s">
        <v>24</v>
      </c>
      <c r="P13" s="20"/>
      <c r="Q13" s="19" t="s">
        <v>39</v>
      </c>
      <c r="R13" s="168"/>
      <c r="S13" s="139"/>
      <c r="T13" s="139"/>
      <c r="U13" s="139"/>
      <c r="V13" s="139"/>
      <c r="W13" s="139"/>
      <c r="X13" s="139"/>
    </row>
    <row r="14" spans="1:30" s="138" customFormat="1" ht="6" customHeight="1" thickBot="1" x14ac:dyDescent="0.3">
      <c r="A14" s="6"/>
      <c r="B14" s="31"/>
      <c r="C14" s="31"/>
      <c r="D14" s="31"/>
      <c r="E14" s="7"/>
      <c r="F14" s="20"/>
      <c r="G14" s="20"/>
      <c r="H14" s="20"/>
      <c r="I14" s="20"/>
      <c r="J14" s="20"/>
      <c r="K14" s="20"/>
      <c r="L14" s="20"/>
      <c r="M14" s="20"/>
      <c r="N14" s="20"/>
      <c r="O14" s="20"/>
      <c r="P14" s="20"/>
      <c r="Q14" s="20"/>
      <c r="R14" s="168"/>
      <c r="S14" s="139"/>
      <c r="T14" s="139"/>
      <c r="U14" s="139"/>
      <c r="V14" s="139"/>
      <c r="W14" s="139"/>
      <c r="X14" s="139"/>
    </row>
    <row r="15" spans="1:30" s="139" customFormat="1" ht="12.75" customHeight="1" x14ac:dyDescent="0.25">
      <c r="A15" s="6"/>
      <c r="B15" s="227">
        <f>('T1 Personal Allowances'!B15)</f>
        <v>1</v>
      </c>
      <c r="C15" s="1"/>
      <c r="D15" s="109" t="str">
        <f>('T1 Personal Allowances'!D15)</f>
        <v>MR  P  DALY</v>
      </c>
      <c r="E15" s="36"/>
      <c r="F15" s="94">
        <v>920.39999999999986</v>
      </c>
      <c r="G15" s="113">
        <v>2.5000000000001137</v>
      </c>
      <c r="H15" s="113"/>
      <c r="I15" s="114">
        <f t="shared" ref="I15:I65" si="0">SUM(F15:H15)</f>
        <v>922.9</v>
      </c>
      <c r="J15" s="115"/>
      <c r="K15" s="94">
        <v>813.77</v>
      </c>
      <c r="L15" s="95"/>
      <c r="M15" s="116">
        <f t="shared" ref="M15:M65" si="1">SUM(K15:L15)</f>
        <v>813.77</v>
      </c>
      <c r="N15" s="169"/>
      <c r="O15" s="116">
        <f t="shared" ref="O15:O65" si="2">SUM(M15+I15)</f>
        <v>1736.67</v>
      </c>
      <c r="P15" s="7"/>
      <c r="Q15" s="128"/>
      <c r="R15" s="8"/>
    </row>
    <row r="16" spans="1:30" x14ac:dyDescent="0.25">
      <c r="A16" s="65"/>
      <c r="B16" s="227">
        <f>('T1 Personal Allowances'!B16)</f>
        <v>2</v>
      </c>
      <c r="C16" s="1"/>
      <c r="D16" s="110" t="str">
        <f>('T1 Personal Allowances'!D16)</f>
        <v>MR  A  McGONNELL</v>
      </c>
      <c r="E16" s="36"/>
      <c r="F16" s="96">
        <v>820.75</v>
      </c>
      <c r="G16" s="117"/>
      <c r="H16" s="117"/>
      <c r="I16" s="118">
        <f t="shared" si="0"/>
        <v>820.75</v>
      </c>
      <c r="J16" s="169"/>
      <c r="K16" s="96"/>
      <c r="L16" s="97"/>
      <c r="M16" s="119">
        <f t="shared" si="1"/>
        <v>0</v>
      </c>
      <c r="N16" s="169"/>
      <c r="O16" s="119">
        <f t="shared" si="2"/>
        <v>820.75</v>
      </c>
      <c r="P16" s="36"/>
      <c r="Q16" s="129"/>
      <c r="R16" s="66"/>
    </row>
    <row r="17" spans="1:18" x14ac:dyDescent="0.25">
      <c r="A17" s="65"/>
      <c r="B17" s="227">
        <f>('T1 Personal Allowances'!B17)</f>
        <v>3</v>
      </c>
      <c r="C17" s="1"/>
      <c r="D17" s="110" t="str">
        <f>('T1 Personal Allowances'!D17)</f>
        <v>MR  J I  CAVANAGH</v>
      </c>
      <c r="E17" s="36"/>
      <c r="F17" s="96">
        <v>841.1</v>
      </c>
      <c r="G17" s="117"/>
      <c r="H17" s="117"/>
      <c r="I17" s="118">
        <f t="shared" si="0"/>
        <v>841.1</v>
      </c>
      <c r="J17" s="169"/>
      <c r="K17" s="96"/>
      <c r="L17" s="97"/>
      <c r="M17" s="119">
        <f t="shared" si="1"/>
        <v>0</v>
      </c>
      <c r="N17" s="169"/>
      <c r="O17" s="119">
        <f t="shared" si="2"/>
        <v>841.1</v>
      </c>
      <c r="P17" s="36"/>
      <c r="Q17" s="129"/>
      <c r="R17" s="66"/>
    </row>
    <row r="18" spans="1:18" x14ac:dyDescent="0.25">
      <c r="A18" s="65"/>
      <c r="B18" s="227">
        <f>('T1 Personal Allowances'!B18)</f>
        <v>4</v>
      </c>
      <c r="C18" s="1"/>
      <c r="D18" s="110" t="str">
        <f>('T1 Personal Allowances'!D18)</f>
        <v>MR  R L  MULLIGAN</v>
      </c>
      <c r="E18" s="36"/>
      <c r="F18" s="96">
        <v>1776.07</v>
      </c>
      <c r="G18" s="117"/>
      <c r="H18" s="117"/>
      <c r="I18" s="118">
        <f t="shared" si="0"/>
        <v>1776.07</v>
      </c>
      <c r="J18" s="169"/>
      <c r="K18" s="96">
        <v>878.7</v>
      </c>
      <c r="L18" s="97"/>
      <c r="M18" s="119">
        <f t="shared" si="1"/>
        <v>878.7</v>
      </c>
      <c r="N18" s="169"/>
      <c r="O18" s="119">
        <f t="shared" si="2"/>
        <v>2654.77</v>
      </c>
      <c r="P18" s="36"/>
      <c r="Q18" s="129"/>
      <c r="R18" s="66"/>
    </row>
    <row r="19" spans="1:18" x14ac:dyDescent="0.25">
      <c r="A19" s="65"/>
      <c r="B19" s="227">
        <f>('T1 Personal Allowances'!B19)</f>
        <v>5</v>
      </c>
      <c r="C19" s="1"/>
      <c r="D19" s="110" t="str">
        <f>('T1 Personal Allowances'!D19)</f>
        <v>MR  M  GILLESPIE</v>
      </c>
      <c r="E19" s="36"/>
      <c r="F19" s="96">
        <v>449.8</v>
      </c>
      <c r="G19" s="117"/>
      <c r="H19" s="117"/>
      <c r="I19" s="118">
        <f t="shared" si="0"/>
        <v>449.8</v>
      </c>
      <c r="J19" s="169"/>
      <c r="K19" s="96"/>
      <c r="L19" s="97"/>
      <c r="M19" s="119">
        <f t="shared" si="1"/>
        <v>0</v>
      </c>
      <c r="N19" s="169"/>
      <c r="O19" s="119">
        <f t="shared" si="2"/>
        <v>449.8</v>
      </c>
      <c r="P19" s="36"/>
      <c r="Q19" s="129"/>
      <c r="R19" s="66"/>
    </row>
    <row r="20" spans="1:18" x14ac:dyDescent="0.25">
      <c r="A20" s="65"/>
      <c r="B20" s="227">
        <f>('T1 Personal Allowances'!B20)</f>
        <v>6</v>
      </c>
      <c r="C20" s="1"/>
      <c r="D20" s="110" t="str">
        <f>('T1 Personal Allowances'!D20)</f>
        <v>MR  R  BURTON</v>
      </c>
      <c r="E20" s="36"/>
      <c r="F20" s="96">
        <v>5355.42</v>
      </c>
      <c r="G20" s="117">
        <v>244.5</v>
      </c>
      <c r="H20" s="117">
        <v>171.98</v>
      </c>
      <c r="I20" s="118">
        <f t="shared" si="0"/>
        <v>5771.9</v>
      </c>
      <c r="J20" s="169"/>
      <c r="K20" s="96">
        <v>991.09</v>
      </c>
      <c r="L20" s="97"/>
      <c r="M20" s="119">
        <f t="shared" si="1"/>
        <v>991.09</v>
      </c>
      <c r="N20" s="169"/>
      <c r="O20" s="119">
        <f t="shared" si="2"/>
        <v>6762.99</v>
      </c>
      <c r="P20" s="36"/>
      <c r="Q20" s="129"/>
      <c r="R20" s="66"/>
    </row>
    <row r="21" spans="1:18" x14ac:dyDescent="0.25">
      <c r="A21" s="65"/>
      <c r="B21" s="227">
        <f>('T1 Personal Allowances'!B21)</f>
        <v>7</v>
      </c>
      <c r="C21" s="1"/>
      <c r="D21" s="110" t="str">
        <f>('T1 Personal Allowances'!D21)</f>
        <v>MR  W  CUDDY</v>
      </c>
      <c r="E21" s="36"/>
      <c r="F21" s="96">
        <v>188.5</v>
      </c>
      <c r="G21" s="117"/>
      <c r="H21" s="117"/>
      <c r="I21" s="118">
        <f t="shared" si="0"/>
        <v>188.5</v>
      </c>
      <c r="J21" s="169"/>
      <c r="K21" s="96">
        <v>165</v>
      </c>
      <c r="L21" s="97"/>
      <c r="M21" s="119">
        <f t="shared" si="1"/>
        <v>165</v>
      </c>
      <c r="N21" s="169"/>
      <c r="O21" s="119">
        <f t="shared" si="2"/>
        <v>353.5</v>
      </c>
      <c r="P21" s="36"/>
      <c r="Q21" s="129"/>
      <c r="R21" s="66"/>
    </row>
    <row r="22" spans="1:18" x14ac:dyDescent="0.25">
      <c r="A22" s="65"/>
      <c r="B22" s="227">
        <f>('T1 Personal Allowances'!B22)</f>
        <v>8</v>
      </c>
      <c r="C22" s="1"/>
      <c r="D22" s="110" t="str">
        <f>('T1 Personal Allowances'!D22)</f>
        <v>MR  P  GILDERNEW</v>
      </c>
      <c r="E22" s="36"/>
      <c r="F22" s="96">
        <v>1172.5999999999999</v>
      </c>
      <c r="G22" s="117"/>
      <c r="H22" s="117"/>
      <c r="I22" s="118">
        <f t="shared" si="0"/>
        <v>1172.5999999999999</v>
      </c>
      <c r="J22" s="169"/>
      <c r="K22" s="96"/>
      <c r="L22" s="97"/>
      <c r="M22" s="119">
        <f t="shared" si="1"/>
        <v>0</v>
      </c>
      <c r="N22" s="169"/>
      <c r="O22" s="119">
        <f t="shared" si="2"/>
        <v>1172.5999999999999</v>
      </c>
      <c r="P22" s="36"/>
      <c r="Q22" s="129"/>
      <c r="R22" s="66"/>
    </row>
    <row r="23" spans="1:18" x14ac:dyDescent="0.25">
      <c r="A23" s="65"/>
      <c r="B23" s="227">
        <f>('T1 Personal Allowances'!B23)</f>
        <v>9</v>
      </c>
      <c r="C23" s="1"/>
      <c r="D23" s="110" t="str">
        <f>('T1 Personal Allowances'!D23)</f>
        <v>MR  S  MC GUIGAN</v>
      </c>
      <c r="E23" s="36"/>
      <c r="F23" s="96">
        <v>1600.3</v>
      </c>
      <c r="G23" s="117"/>
      <c r="H23" s="117"/>
      <c r="I23" s="118">
        <f t="shared" si="0"/>
        <v>1600.3</v>
      </c>
      <c r="J23" s="169"/>
      <c r="K23" s="96"/>
      <c r="L23" s="97"/>
      <c r="M23" s="119">
        <f t="shared" si="1"/>
        <v>0</v>
      </c>
      <c r="N23" s="169"/>
      <c r="O23" s="119">
        <f t="shared" si="2"/>
        <v>1600.3</v>
      </c>
      <c r="P23" s="36"/>
      <c r="Q23" s="129"/>
      <c r="R23" s="66"/>
    </row>
    <row r="24" spans="1:18" x14ac:dyDescent="0.25">
      <c r="A24" s="65"/>
      <c r="B24" s="227">
        <f>('T1 Personal Allowances'!B24)</f>
        <v>10</v>
      </c>
      <c r="C24" s="1"/>
      <c r="D24" s="110" t="str">
        <f>('T1 Personal Allowances'!D24)</f>
        <v>MR  B  MONTEITH</v>
      </c>
      <c r="E24" s="36"/>
      <c r="F24" s="96">
        <v>0</v>
      </c>
      <c r="G24" s="117"/>
      <c r="H24" s="117"/>
      <c r="I24" s="118">
        <f t="shared" si="0"/>
        <v>0</v>
      </c>
      <c r="J24" s="169"/>
      <c r="K24" s="96"/>
      <c r="L24" s="97"/>
      <c r="M24" s="119">
        <f t="shared" si="1"/>
        <v>0</v>
      </c>
      <c r="N24" s="169"/>
      <c r="O24" s="119">
        <f t="shared" si="2"/>
        <v>0</v>
      </c>
      <c r="P24" s="36"/>
      <c r="Q24" s="129"/>
      <c r="R24" s="66"/>
    </row>
    <row r="25" spans="1:18" x14ac:dyDescent="0.25">
      <c r="A25" s="65"/>
      <c r="B25" s="227">
        <f>('T1 Personal Allowances'!B25)</f>
        <v>11</v>
      </c>
      <c r="C25" s="1"/>
      <c r="D25" s="110" t="str">
        <f>('T1 Personal Allowances'!D25)</f>
        <v>MRS  FA  BURTON</v>
      </c>
      <c r="E25" s="36"/>
      <c r="F25" s="96">
        <v>1232.9799999999998</v>
      </c>
      <c r="G25" s="117"/>
      <c r="H25" s="117"/>
      <c r="I25" s="118">
        <f t="shared" si="0"/>
        <v>1232.9799999999998</v>
      </c>
      <c r="J25" s="169"/>
      <c r="K25" s="96">
        <v>83.14</v>
      </c>
      <c r="L25" s="97"/>
      <c r="M25" s="119">
        <f t="shared" si="1"/>
        <v>83.14</v>
      </c>
      <c r="N25" s="169"/>
      <c r="O25" s="119">
        <f t="shared" si="2"/>
        <v>1316.12</v>
      </c>
      <c r="P25" s="36"/>
      <c r="Q25" s="129"/>
      <c r="R25" s="66"/>
    </row>
    <row r="26" spans="1:18" x14ac:dyDescent="0.25">
      <c r="A26" s="65"/>
      <c r="B26" s="227">
        <f>('T1 Personal Allowances'!B26)</f>
        <v>12</v>
      </c>
      <c r="C26" s="1"/>
      <c r="D26" s="110" t="str">
        <f>('T1 Personal Allowances'!D26)</f>
        <v>MR  S  BRUSH</v>
      </c>
      <c r="E26" s="36"/>
      <c r="F26" s="96">
        <v>1503.9599999999998</v>
      </c>
      <c r="G26" s="117"/>
      <c r="H26" s="117"/>
      <c r="I26" s="118">
        <f t="shared" si="0"/>
        <v>1503.9599999999998</v>
      </c>
      <c r="J26" s="169"/>
      <c r="K26" s="96">
        <v>73.41</v>
      </c>
      <c r="L26" s="97"/>
      <c r="M26" s="119">
        <f t="shared" si="1"/>
        <v>73.41</v>
      </c>
      <c r="N26" s="169"/>
      <c r="O26" s="119">
        <f t="shared" si="2"/>
        <v>1577.37</v>
      </c>
      <c r="P26" s="36"/>
      <c r="Q26" s="129"/>
      <c r="R26" s="66"/>
    </row>
    <row r="27" spans="1:18" x14ac:dyDescent="0.25">
      <c r="A27" s="65"/>
      <c r="B27" s="227">
        <f>('T1 Personal Allowances'!B27)</f>
        <v>13</v>
      </c>
      <c r="C27" s="1"/>
      <c r="D27" s="110" t="str">
        <f>('T1 Personal Allowances'!D27)</f>
        <v>MR  K  REID</v>
      </c>
      <c r="E27" s="36"/>
      <c r="F27" s="96">
        <v>610.35</v>
      </c>
      <c r="G27" s="117"/>
      <c r="H27" s="117"/>
      <c r="I27" s="118">
        <f t="shared" si="0"/>
        <v>610.35</v>
      </c>
      <c r="J27" s="169"/>
      <c r="K27" s="96">
        <v>95</v>
      </c>
      <c r="L27" s="97"/>
      <c r="M27" s="119">
        <f t="shared" si="1"/>
        <v>95</v>
      </c>
      <c r="N27" s="169"/>
      <c r="O27" s="119">
        <f t="shared" si="2"/>
        <v>705.35</v>
      </c>
      <c r="P27" s="36"/>
      <c r="Q27" s="129"/>
      <c r="R27" s="66"/>
    </row>
    <row r="28" spans="1:18" x14ac:dyDescent="0.25">
      <c r="A28" s="65"/>
      <c r="B28" s="227">
        <f>('T1 Personal Allowances'!B28)</f>
        <v>14</v>
      </c>
      <c r="C28" s="1"/>
      <c r="D28" s="110" t="str">
        <f>('T1 Personal Allowances'!D28)</f>
        <v>MR  P  QUINN</v>
      </c>
      <c r="E28" s="36"/>
      <c r="F28" s="96">
        <v>0</v>
      </c>
      <c r="G28" s="117"/>
      <c r="H28" s="117"/>
      <c r="I28" s="118">
        <f t="shared" si="0"/>
        <v>0</v>
      </c>
      <c r="J28" s="169"/>
      <c r="K28" s="96"/>
      <c r="L28" s="97"/>
      <c r="M28" s="119">
        <f t="shared" si="1"/>
        <v>0</v>
      </c>
      <c r="N28" s="169"/>
      <c r="O28" s="119">
        <f t="shared" si="2"/>
        <v>0</v>
      </c>
      <c r="P28" s="36"/>
      <c r="Q28" s="129"/>
      <c r="R28" s="66"/>
    </row>
    <row r="29" spans="1:18" x14ac:dyDescent="0.25">
      <c r="A29" s="65"/>
      <c r="B29" s="227">
        <f>('T1 Personal Allowances'!B29)</f>
        <v>15</v>
      </c>
      <c r="C29" s="1"/>
      <c r="D29" s="110" t="str">
        <f>('T1 Personal Allowances'!D29)</f>
        <v>MR  J  O'NEILL</v>
      </c>
      <c r="E29" s="36"/>
      <c r="F29" s="96">
        <v>312.95</v>
      </c>
      <c r="G29" s="117"/>
      <c r="H29" s="117"/>
      <c r="I29" s="118">
        <f t="shared" si="0"/>
        <v>312.95</v>
      </c>
      <c r="J29" s="169"/>
      <c r="K29" s="96">
        <v>328.81</v>
      </c>
      <c r="L29" s="97"/>
      <c r="M29" s="119">
        <f t="shared" si="1"/>
        <v>328.81</v>
      </c>
      <c r="N29" s="169"/>
      <c r="O29" s="119">
        <f t="shared" si="2"/>
        <v>641.76</v>
      </c>
      <c r="P29" s="36"/>
      <c r="Q29" s="129"/>
      <c r="R29" s="66"/>
    </row>
    <row r="30" spans="1:18" x14ac:dyDescent="0.25">
      <c r="A30" s="65"/>
      <c r="B30" s="227">
        <f>('T1 Personal Allowances'!B30)</f>
        <v>16</v>
      </c>
      <c r="C30" s="1"/>
      <c r="D30" s="110" t="str">
        <f>('T1 Personal Allowances'!D30)</f>
        <v>MR   W  ROBINSON</v>
      </c>
      <c r="E30" s="36"/>
      <c r="F30" s="96">
        <v>1134.9000000000001</v>
      </c>
      <c r="G30" s="117"/>
      <c r="H30" s="117"/>
      <c r="I30" s="118">
        <f t="shared" si="0"/>
        <v>1134.9000000000001</v>
      </c>
      <c r="J30" s="169"/>
      <c r="K30" s="96"/>
      <c r="L30" s="97"/>
      <c r="M30" s="119">
        <f t="shared" si="1"/>
        <v>0</v>
      </c>
      <c r="N30" s="169"/>
      <c r="O30" s="119">
        <f t="shared" si="2"/>
        <v>1134.9000000000001</v>
      </c>
      <c r="P30" s="36"/>
      <c r="Q30" s="129"/>
      <c r="R30" s="66"/>
    </row>
    <row r="31" spans="1:18" x14ac:dyDescent="0.25">
      <c r="A31" s="65"/>
      <c r="B31" s="227">
        <f>('T1 Personal Allowances'!B31)</f>
        <v>17</v>
      </c>
      <c r="C31" s="1"/>
      <c r="D31" s="110" t="str">
        <f>('T1 Personal Allowances'!D31)</f>
        <v>MS  K  ASHTON</v>
      </c>
      <c r="E31" s="36"/>
      <c r="F31" s="96">
        <v>1308.02</v>
      </c>
      <c r="G31" s="117"/>
      <c r="H31" s="117"/>
      <c r="I31" s="118">
        <f t="shared" si="0"/>
        <v>1308.02</v>
      </c>
      <c r="J31" s="169"/>
      <c r="K31" s="96"/>
      <c r="L31" s="97"/>
      <c r="M31" s="119">
        <f t="shared" si="1"/>
        <v>0</v>
      </c>
      <c r="N31" s="169"/>
      <c r="O31" s="119">
        <f t="shared" si="2"/>
        <v>1308.02</v>
      </c>
      <c r="P31" s="36"/>
      <c r="Q31" s="129"/>
      <c r="R31" s="66"/>
    </row>
    <row r="32" spans="1:18" x14ac:dyDescent="0.25">
      <c r="A32" s="65"/>
      <c r="B32" s="227">
        <f>('T1 Personal Allowances'!B32)</f>
        <v>18</v>
      </c>
      <c r="C32" s="1"/>
      <c r="D32" s="110" t="str">
        <f>('T1 Personal Allowances'!D32)</f>
        <v>MRS  D  VARSANI</v>
      </c>
      <c r="E32" s="36"/>
      <c r="F32" s="96">
        <v>30.49</v>
      </c>
      <c r="G32" s="117"/>
      <c r="H32" s="117"/>
      <c r="I32" s="118">
        <f t="shared" si="0"/>
        <v>30.49</v>
      </c>
      <c r="J32" s="169"/>
      <c r="K32" s="96"/>
      <c r="L32" s="97"/>
      <c r="M32" s="119">
        <f t="shared" si="1"/>
        <v>0</v>
      </c>
      <c r="N32" s="169"/>
      <c r="O32" s="119">
        <f t="shared" si="2"/>
        <v>30.49</v>
      </c>
      <c r="P32" s="36"/>
      <c r="Q32" s="129"/>
      <c r="R32" s="66"/>
    </row>
    <row r="33" spans="1:18" x14ac:dyDescent="0.25">
      <c r="A33" s="65"/>
      <c r="B33" s="227">
        <f>('T1 Personal Allowances'!B33)</f>
        <v>19</v>
      </c>
      <c r="C33" s="1"/>
      <c r="D33" s="110" t="str">
        <f>('T1 Personal Allowances'!D33)</f>
        <v>MR  C  CUTHBERTSON</v>
      </c>
      <c r="E33" s="36"/>
      <c r="F33" s="96">
        <v>858</v>
      </c>
      <c r="G33" s="117"/>
      <c r="H33" s="117"/>
      <c r="I33" s="118">
        <f t="shared" si="0"/>
        <v>858</v>
      </c>
      <c r="J33" s="169"/>
      <c r="K33" s="96"/>
      <c r="L33" s="97"/>
      <c r="M33" s="119">
        <f t="shared" si="1"/>
        <v>0</v>
      </c>
      <c r="N33" s="169"/>
      <c r="O33" s="119">
        <f t="shared" si="2"/>
        <v>858</v>
      </c>
      <c r="P33" s="36"/>
      <c r="Q33" s="129"/>
      <c r="R33" s="66"/>
    </row>
    <row r="34" spans="1:18" x14ac:dyDescent="0.25">
      <c r="A34" s="65"/>
      <c r="B34" s="227">
        <f>('T1 Personal Allowances'!B34)</f>
        <v>20</v>
      </c>
      <c r="C34" s="1"/>
      <c r="D34" s="110" t="str">
        <f>('T1 Personal Allowances'!D34)</f>
        <v>MR  D  MOLLOY</v>
      </c>
      <c r="E34" s="36"/>
      <c r="F34" s="96">
        <v>981.5</v>
      </c>
      <c r="G34" s="117"/>
      <c r="H34" s="117"/>
      <c r="I34" s="118">
        <f t="shared" si="0"/>
        <v>981.5</v>
      </c>
      <c r="J34" s="169"/>
      <c r="K34" s="96">
        <v>55</v>
      </c>
      <c r="L34" s="97"/>
      <c r="M34" s="119">
        <f t="shared" si="1"/>
        <v>55</v>
      </c>
      <c r="N34" s="169"/>
      <c r="O34" s="119">
        <f t="shared" si="2"/>
        <v>1036.5</v>
      </c>
      <c r="P34" s="36"/>
      <c r="Q34" s="129"/>
      <c r="R34" s="66"/>
    </row>
    <row r="35" spans="1:18" x14ac:dyDescent="0.25">
      <c r="A35" s="65"/>
      <c r="B35" s="227">
        <f>('T1 Personal Allowances'!B35)</f>
        <v>21</v>
      </c>
      <c r="C35" s="1"/>
      <c r="D35" s="110" t="str">
        <f>('T1 Personal Allowances'!D35)</f>
        <v>MRS   N  DONNELLY</v>
      </c>
      <c r="E35" s="36"/>
      <c r="F35" s="96">
        <v>387.4</v>
      </c>
      <c r="G35" s="117"/>
      <c r="H35" s="117"/>
      <c r="I35" s="118">
        <f t="shared" si="0"/>
        <v>387.4</v>
      </c>
      <c r="J35" s="169"/>
      <c r="K35" s="96">
        <v>268.81</v>
      </c>
      <c r="L35" s="97"/>
      <c r="M35" s="119">
        <f t="shared" si="1"/>
        <v>268.81</v>
      </c>
      <c r="N35" s="169"/>
      <c r="O35" s="119">
        <f t="shared" si="2"/>
        <v>656.21</v>
      </c>
      <c r="P35" s="36"/>
      <c r="Q35" s="129"/>
      <c r="R35" s="66"/>
    </row>
    <row r="36" spans="1:18" x14ac:dyDescent="0.25">
      <c r="A36" s="65"/>
      <c r="B36" s="227">
        <f>('T1 Personal Allowances'!B36)</f>
        <v>22</v>
      </c>
      <c r="C36" s="1"/>
      <c r="D36" s="110" t="str">
        <f>('T1 Personal Allowances'!D36)</f>
        <v>MR  N  SOMERVILLE</v>
      </c>
      <c r="E36" s="36"/>
      <c r="F36" s="96">
        <v>2213.9</v>
      </c>
      <c r="G36" s="117"/>
      <c r="H36" s="117"/>
      <c r="I36" s="118">
        <f t="shared" si="0"/>
        <v>2213.9</v>
      </c>
      <c r="J36" s="169"/>
      <c r="K36" s="96">
        <v>906.51</v>
      </c>
      <c r="L36" s="97"/>
      <c r="M36" s="119">
        <f t="shared" si="1"/>
        <v>906.51</v>
      </c>
      <c r="N36" s="169"/>
      <c r="O36" s="119">
        <f t="shared" si="2"/>
        <v>3120.41</v>
      </c>
      <c r="P36" s="36"/>
      <c r="Q36" s="129"/>
      <c r="R36" s="66"/>
    </row>
    <row r="37" spans="1:18" x14ac:dyDescent="0.25">
      <c r="A37" s="65"/>
      <c r="B37" s="227">
        <f>('T1 Personal Allowances'!B37)</f>
        <v>23</v>
      </c>
      <c r="C37" s="1"/>
      <c r="D37" s="110">
        <f>('T1 Personal Allowances'!D37)</f>
        <v>0</v>
      </c>
      <c r="E37" s="36"/>
      <c r="F37" s="96"/>
      <c r="G37" s="117"/>
      <c r="H37" s="117"/>
      <c r="I37" s="118">
        <f t="shared" si="0"/>
        <v>0</v>
      </c>
      <c r="J37" s="169"/>
      <c r="K37" s="96"/>
      <c r="L37" s="97"/>
      <c r="M37" s="119">
        <f t="shared" si="1"/>
        <v>0</v>
      </c>
      <c r="N37" s="169"/>
      <c r="O37" s="119">
        <f t="shared" si="2"/>
        <v>0</v>
      </c>
      <c r="P37" s="36"/>
      <c r="Q37" s="129"/>
      <c r="R37" s="66"/>
    </row>
    <row r="38" spans="1:18" x14ac:dyDescent="0.25">
      <c r="A38" s="65"/>
      <c r="B38" s="227">
        <f>('T1 Personal Allowances'!B38)</f>
        <v>24</v>
      </c>
      <c r="C38" s="1"/>
      <c r="D38" s="110">
        <f>('T1 Personal Allowances'!D38)</f>
        <v>0</v>
      </c>
      <c r="E38" s="36"/>
      <c r="F38" s="96"/>
      <c r="G38" s="117"/>
      <c r="H38" s="117"/>
      <c r="I38" s="118">
        <f t="shared" si="0"/>
        <v>0</v>
      </c>
      <c r="J38" s="169"/>
      <c r="K38" s="96"/>
      <c r="L38" s="97"/>
      <c r="M38" s="119">
        <f t="shared" si="1"/>
        <v>0</v>
      </c>
      <c r="N38" s="169"/>
      <c r="O38" s="119">
        <f t="shared" si="2"/>
        <v>0</v>
      </c>
      <c r="P38" s="36"/>
      <c r="Q38" s="129"/>
      <c r="R38" s="66"/>
    </row>
    <row r="39" spans="1:18" x14ac:dyDescent="0.25">
      <c r="A39" s="65"/>
      <c r="B39" s="227">
        <f>('T1 Personal Allowances'!B39)</f>
        <v>25</v>
      </c>
      <c r="C39" s="1"/>
      <c r="D39" s="110">
        <f>('T1 Personal Allowances'!D39)</f>
        <v>0</v>
      </c>
      <c r="E39" s="36"/>
      <c r="F39" s="96"/>
      <c r="G39" s="117"/>
      <c r="H39" s="117"/>
      <c r="I39" s="118">
        <f t="shared" si="0"/>
        <v>0</v>
      </c>
      <c r="J39" s="169"/>
      <c r="K39" s="96"/>
      <c r="L39" s="97"/>
      <c r="M39" s="119">
        <f t="shared" si="1"/>
        <v>0</v>
      </c>
      <c r="N39" s="169"/>
      <c r="O39" s="119">
        <f t="shared" si="2"/>
        <v>0</v>
      </c>
      <c r="P39" s="36"/>
      <c r="Q39" s="129"/>
      <c r="R39" s="66"/>
    </row>
    <row r="40" spans="1:18" x14ac:dyDescent="0.25">
      <c r="A40" s="65"/>
      <c r="B40" s="227">
        <f>('T1 Personal Allowances'!B40)</f>
        <v>26</v>
      </c>
      <c r="C40" s="1"/>
      <c r="D40" s="110">
        <f>('T1 Personal Allowances'!D40)</f>
        <v>0</v>
      </c>
      <c r="E40" s="36"/>
      <c r="F40" s="96"/>
      <c r="G40" s="117"/>
      <c r="H40" s="117"/>
      <c r="I40" s="118">
        <f t="shared" si="0"/>
        <v>0</v>
      </c>
      <c r="J40" s="169"/>
      <c r="K40" s="96"/>
      <c r="L40" s="97"/>
      <c r="M40" s="119">
        <f t="shared" si="1"/>
        <v>0</v>
      </c>
      <c r="N40" s="169"/>
      <c r="O40" s="119">
        <f t="shared" si="2"/>
        <v>0</v>
      </c>
      <c r="P40" s="36"/>
      <c r="Q40" s="129"/>
      <c r="R40" s="66"/>
    </row>
    <row r="41" spans="1:18" x14ac:dyDescent="0.25">
      <c r="A41" s="65"/>
      <c r="B41" s="227">
        <f>('T1 Personal Allowances'!B41)</f>
        <v>27</v>
      </c>
      <c r="C41" s="1"/>
      <c r="D41" s="110">
        <f>('T1 Personal Allowances'!D41)</f>
        <v>0</v>
      </c>
      <c r="E41" s="36"/>
      <c r="F41" s="96"/>
      <c r="G41" s="117"/>
      <c r="H41" s="117"/>
      <c r="I41" s="118">
        <f t="shared" si="0"/>
        <v>0</v>
      </c>
      <c r="J41" s="169"/>
      <c r="K41" s="96"/>
      <c r="L41" s="97"/>
      <c r="M41" s="119">
        <f t="shared" si="1"/>
        <v>0</v>
      </c>
      <c r="N41" s="169"/>
      <c r="O41" s="119">
        <f t="shared" si="2"/>
        <v>0</v>
      </c>
      <c r="P41" s="36"/>
      <c r="Q41" s="129"/>
      <c r="R41" s="66"/>
    </row>
    <row r="42" spans="1:18" x14ac:dyDescent="0.25">
      <c r="A42" s="65"/>
      <c r="B42" s="227">
        <f>('T1 Personal Allowances'!B42)</f>
        <v>28</v>
      </c>
      <c r="C42" s="1"/>
      <c r="D42" s="110">
        <f>('T1 Personal Allowances'!D42)</f>
        <v>0</v>
      </c>
      <c r="E42" s="36"/>
      <c r="F42" s="96"/>
      <c r="G42" s="117"/>
      <c r="H42" s="117"/>
      <c r="I42" s="118">
        <f t="shared" si="0"/>
        <v>0</v>
      </c>
      <c r="J42" s="169"/>
      <c r="K42" s="96"/>
      <c r="L42" s="97"/>
      <c r="M42" s="119">
        <f t="shared" si="1"/>
        <v>0</v>
      </c>
      <c r="N42" s="169"/>
      <c r="O42" s="119">
        <f t="shared" si="2"/>
        <v>0</v>
      </c>
      <c r="P42" s="36"/>
      <c r="Q42" s="129"/>
      <c r="R42" s="66"/>
    </row>
    <row r="43" spans="1:18" x14ac:dyDescent="0.25">
      <c r="A43" s="65"/>
      <c r="B43" s="227">
        <f>('T1 Personal Allowances'!B43)</f>
        <v>29</v>
      </c>
      <c r="C43" s="1"/>
      <c r="D43" s="110">
        <f>('T1 Personal Allowances'!D43)</f>
        <v>0</v>
      </c>
      <c r="E43" s="36"/>
      <c r="F43" s="96"/>
      <c r="G43" s="117"/>
      <c r="H43" s="117"/>
      <c r="I43" s="118">
        <f t="shared" si="0"/>
        <v>0</v>
      </c>
      <c r="J43" s="169"/>
      <c r="K43" s="96"/>
      <c r="L43" s="97"/>
      <c r="M43" s="119">
        <f t="shared" si="1"/>
        <v>0</v>
      </c>
      <c r="N43" s="169"/>
      <c r="O43" s="119">
        <f t="shared" si="2"/>
        <v>0</v>
      </c>
      <c r="P43" s="36"/>
      <c r="Q43" s="129"/>
      <c r="R43" s="66"/>
    </row>
    <row r="44" spans="1:18" x14ac:dyDescent="0.25">
      <c r="A44" s="65"/>
      <c r="B44" s="227">
        <f>('T1 Personal Allowances'!B44)</f>
        <v>30</v>
      </c>
      <c r="C44" s="1"/>
      <c r="D44" s="110">
        <f>('T1 Personal Allowances'!D44)</f>
        <v>0</v>
      </c>
      <c r="E44" s="36"/>
      <c r="F44" s="96"/>
      <c r="G44" s="117"/>
      <c r="H44" s="117"/>
      <c r="I44" s="118">
        <f t="shared" si="0"/>
        <v>0</v>
      </c>
      <c r="J44" s="169"/>
      <c r="K44" s="96"/>
      <c r="L44" s="97"/>
      <c r="M44" s="119">
        <f t="shared" si="1"/>
        <v>0</v>
      </c>
      <c r="N44" s="169"/>
      <c r="O44" s="119">
        <f t="shared" si="2"/>
        <v>0</v>
      </c>
      <c r="P44" s="36"/>
      <c r="Q44" s="129"/>
      <c r="R44" s="66"/>
    </row>
    <row r="45" spans="1:18" x14ac:dyDescent="0.25">
      <c r="A45" s="65"/>
      <c r="B45" s="227">
        <f>('T1 Personal Allowances'!B45)</f>
        <v>31</v>
      </c>
      <c r="C45" s="1"/>
      <c r="D45" s="110">
        <f>('T1 Personal Allowances'!D45)</f>
        <v>0</v>
      </c>
      <c r="E45" s="36"/>
      <c r="F45" s="96"/>
      <c r="G45" s="117"/>
      <c r="H45" s="117"/>
      <c r="I45" s="118">
        <f t="shared" si="0"/>
        <v>0</v>
      </c>
      <c r="J45" s="169"/>
      <c r="K45" s="96"/>
      <c r="L45" s="97"/>
      <c r="M45" s="119">
        <f t="shared" si="1"/>
        <v>0</v>
      </c>
      <c r="N45" s="169"/>
      <c r="O45" s="119">
        <f t="shared" si="2"/>
        <v>0</v>
      </c>
      <c r="P45" s="36"/>
      <c r="Q45" s="129"/>
      <c r="R45" s="66"/>
    </row>
    <row r="46" spans="1:18" x14ac:dyDescent="0.25">
      <c r="A46" s="65"/>
      <c r="B46" s="227">
        <f>('T1 Personal Allowances'!B46)</f>
        <v>32</v>
      </c>
      <c r="C46" s="1"/>
      <c r="D46" s="110">
        <f>('T1 Personal Allowances'!D46)</f>
        <v>0</v>
      </c>
      <c r="E46" s="36"/>
      <c r="F46" s="96"/>
      <c r="G46" s="117"/>
      <c r="H46" s="117"/>
      <c r="I46" s="118">
        <f t="shared" si="0"/>
        <v>0</v>
      </c>
      <c r="J46" s="169"/>
      <c r="K46" s="96"/>
      <c r="L46" s="97"/>
      <c r="M46" s="119">
        <f t="shared" si="1"/>
        <v>0</v>
      </c>
      <c r="N46" s="169"/>
      <c r="O46" s="119">
        <f t="shared" si="2"/>
        <v>0</v>
      </c>
      <c r="P46" s="36"/>
      <c r="Q46" s="129"/>
      <c r="R46" s="66"/>
    </row>
    <row r="47" spans="1:18" x14ac:dyDescent="0.25">
      <c r="A47" s="65"/>
      <c r="B47" s="227">
        <f>('T1 Personal Allowances'!B47)</f>
        <v>33</v>
      </c>
      <c r="C47" s="1"/>
      <c r="D47" s="110">
        <f>('T1 Personal Allowances'!D47)</f>
        <v>0</v>
      </c>
      <c r="E47" s="36"/>
      <c r="F47" s="96"/>
      <c r="G47" s="117"/>
      <c r="H47" s="117"/>
      <c r="I47" s="118">
        <f t="shared" si="0"/>
        <v>0</v>
      </c>
      <c r="J47" s="169"/>
      <c r="K47" s="96"/>
      <c r="L47" s="97"/>
      <c r="M47" s="119">
        <f t="shared" si="1"/>
        <v>0</v>
      </c>
      <c r="N47" s="169"/>
      <c r="O47" s="119">
        <f t="shared" si="2"/>
        <v>0</v>
      </c>
      <c r="P47" s="36"/>
      <c r="Q47" s="129"/>
      <c r="R47" s="66"/>
    </row>
    <row r="48" spans="1:18" x14ac:dyDescent="0.25">
      <c r="A48" s="65"/>
      <c r="B48" s="227">
        <f>('T1 Personal Allowances'!B48)</f>
        <v>34</v>
      </c>
      <c r="C48" s="1"/>
      <c r="D48" s="110">
        <f>('T1 Personal Allowances'!D48)</f>
        <v>0</v>
      </c>
      <c r="E48" s="36"/>
      <c r="F48" s="96"/>
      <c r="G48" s="117"/>
      <c r="H48" s="117"/>
      <c r="I48" s="118">
        <f t="shared" si="0"/>
        <v>0</v>
      </c>
      <c r="J48" s="169"/>
      <c r="K48" s="96"/>
      <c r="L48" s="97"/>
      <c r="M48" s="119">
        <f t="shared" si="1"/>
        <v>0</v>
      </c>
      <c r="N48" s="169"/>
      <c r="O48" s="119">
        <f t="shared" si="2"/>
        <v>0</v>
      </c>
      <c r="P48" s="36"/>
      <c r="Q48" s="129"/>
      <c r="R48" s="66"/>
    </row>
    <row r="49" spans="1:18" x14ac:dyDescent="0.25">
      <c r="A49" s="65"/>
      <c r="B49" s="227">
        <f>('T1 Personal Allowances'!B49)</f>
        <v>35</v>
      </c>
      <c r="C49" s="1"/>
      <c r="D49" s="110">
        <f>('T1 Personal Allowances'!D49)</f>
        <v>0</v>
      </c>
      <c r="E49" s="36"/>
      <c r="F49" s="96"/>
      <c r="G49" s="117"/>
      <c r="H49" s="117"/>
      <c r="I49" s="118">
        <f t="shared" si="0"/>
        <v>0</v>
      </c>
      <c r="J49" s="169"/>
      <c r="K49" s="96"/>
      <c r="L49" s="97"/>
      <c r="M49" s="119">
        <f t="shared" si="1"/>
        <v>0</v>
      </c>
      <c r="N49" s="169"/>
      <c r="O49" s="119">
        <f t="shared" si="2"/>
        <v>0</v>
      </c>
      <c r="P49" s="36"/>
      <c r="Q49" s="129"/>
      <c r="R49" s="66"/>
    </row>
    <row r="50" spans="1:18" x14ac:dyDescent="0.25">
      <c r="A50" s="65"/>
      <c r="B50" s="227">
        <f>('T1 Personal Allowances'!B50)</f>
        <v>36</v>
      </c>
      <c r="C50" s="1"/>
      <c r="D50" s="110">
        <f>('T1 Personal Allowances'!D50)</f>
        <v>0</v>
      </c>
      <c r="E50" s="36"/>
      <c r="F50" s="96"/>
      <c r="G50" s="117"/>
      <c r="H50" s="117"/>
      <c r="I50" s="118">
        <f t="shared" si="0"/>
        <v>0</v>
      </c>
      <c r="J50" s="169"/>
      <c r="K50" s="96"/>
      <c r="L50" s="97"/>
      <c r="M50" s="119">
        <f t="shared" si="1"/>
        <v>0</v>
      </c>
      <c r="N50" s="169"/>
      <c r="O50" s="119">
        <f t="shared" si="2"/>
        <v>0</v>
      </c>
      <c r="P50" s="36"/>
      <c r="Q50" s="129"/>
      <c r="R50" s="66"/>
    </row>
    <row r="51" spans="1:18" x14ac:dyDescent="0.25">
      <c r="A51" s="65"/>
      <c r="B51" s="227">
        <f>('T1 Personal Allowances'!B51)</f>
        <v>37</v>
      </c>
      <c r="C51" s="1"/>
      <c r="D51" s="110">
        <f>('T1 Personal Allowances'!D51)</f>
        <v>0</v>
      </c>
      <c r="E51" s="36"/>
      <c r="F51" s="96"/>
      <c r="G51" s="117"/>
      <c r="H51" s="117"/>
      <c r="I51" s="118">
        <f t="shared" si="0"/>
        <v>0</v>
      </c>
      <c r="J51" s="169"/>
      <c r="K51" s="96"/>
      <c r="L51" s="97"/>
      <c r="M51" s="119">
        <f t="shared" si="1"/>
        <v>0</v>
      </c>
      <c r="N51" s="169"/>
      <c r="O51" s="119">
        <f t="shared" si="2"/>
        <v>0</v>
      </c>
      <c r="P51" s="36"/>
      <c r="Q51" s="129"/>
      <c r="R51" s="66"/>
    </row>
    <row r="52" spans="1:18" x14ac:dyDescent="0.25">
      <c r="A52" s="65"/>
      <c r="B52" s="227">
        <f>('T1 Personal Allowances'!B52)</f>
        <v>38</v>
      </c>
      <c r="C52" s="1"/>
      <c r="D52" s="110">
        <f>('T1 Personal Allowances'!D52)</f>
        <v>0</v>
      </c>
      <c r="E52" s="36"/>
      <c r="F52" s="96"/>
      <c r="G52" s="117"/>
      <c r="H52" s="117"/>
      <c r="I52" s="118">
        <f t="shared" si="0"/>
        <v>0</v>
      </c>
      <c r="J52" s="169"/>
      <c r="K52" s="96"/>
      <c r="L52" s="97"/>
      <c r="M52" s="119">
        <f t="shared" si="1"/>
        <v>0</v>
      </c>
      <c r="N52" s="169"/>
      <c r="O52" s="119">
        <f t="shared" si="2"/>
        <v>0</v>
      </c>
      <c r="P52" s="36"/>
      <c r="Q52" s="129"/>
      <c r="R52" s="66"/>
    </row>
    <row r="53" spans="1:18" x14ac:dyDescent="0.25">
      <c r="A53" s="65"/>
      <c r="B53" s="227">
        <f>('T1 Personal Allowances'!B53)</f>
        <v>39</v>
      </c>
      <c r="C53" s="1"/>
      <c r="D53" s="110">
        <f>('T1 Personal Allowances'!D53)</f>
        <v>0</v>
      </c>
      <c r="E53" s="36"/>
      <c r="F53" s="96"/>
      <c r="G53" s="117"/>
      <c r="H53" s="117"/>
      <c r="I53" s="118">
        <f t="shared" si="0"/>
        <v>0</v>
      </c>
      <c r="J53" s="169"/>
      <c r="K53" s="96"/>
      <c r="L53" s="97"/>
      <c r="M53" s="119">
        <f t="shared" si="1"/>
        <v>0</v>
      </c>
      <c r="N53" s="169"/>
      <c r="O53" s="119">
        <f t="shared" si="2"/>
        <v>0</v>
      </c>
      <c r="P53" s="36"/>
      <c r="Q53" s="129"/>
      <c r="R53" s="66"/>
    </row>
    <row r="54" spans="1:18" x14ac:dyDescent="0.25">
      <c r="A54" s="65"/>
      <c r="B54" s="227">
        <f>('T1 Personal Allowances'!B54)</f>
        <v>40</v>
      </c>
      <c r="C54" s="1"/>
      <c r="D54" s="110">
        <f>('T1 Personal Allowances'!D54)</f>
        <v>0</v>
      </c>
      <c r="E54" s="36"/>
      <c r="F54" s="96"/>
      <c r="G54" s="117"/>
      <c r="H54" s="117"/>
      <c r="I54" s="118">
        <f t="shared" si="0"/>
        <v>0</v>
      </c>
      <c r="J54" s="169"/>
      <c r="K54" s="96"/>
      <c r="L54" s="97"/>
      <c r="M54" s="119">
        <f t="shared" si="1"/>
        <v>0</v>
      </c>
      <c r="N54" s="169"/>
      <c r="O54" s="119">
        <f t="shared" si="2"/>
        <v>0</v>
      </c>
      <c r="P54" s="36"/>
      <c r="Q54" s="129"/>
      <c r="R54" s="66"/>
    </row>
    <row r="55" spans="1:18" x14ac:dyDescent="0.25">
      <c r="A55" s="65"/>
      <c r="B55" s="227">
        <f>('T1 Personal Allowances'!B55)</f>
        <v>41</v>
      </c>
      <c r="C55" s="1"/>
      <c r="D55" s="110">
        <f>('T1 Personal Allowances'!D55)</f>
        <v>0</v>
      </c>
      <c r="E55" s="36"/>
      <c r="F55" s="96"/>
      <c r="G55" s="117"/>
      <c r="H55" s="117"/>
      <c r="I55" s="118">
        <f t="shared" si="0"/>
        <v>0</v>
      </c>
      <c r="J55" s="169"/>
      <c r="K55" s="96"/>
      <c r="L55" s="97"/>
      <c r="M55" s="119">
        <f t="shared" si="1"/>
        <v>0</v>
      </c>
      <c r="N55" s="169"/>
      <c r="O55" s="119">
        <f t="shared" si="2"/>
        <v>0</v>
      </c>
      <c r="P55" s="36"/>
      <c r="Q55" s="129"/>
      <c r="R55" s="66"/>
    </row>
    <row r="56" spans="1:18" x14ac:dyDescent="0.25">
      <c r="A56" s="65"/>
      <c r="B56" s="227">
        <f>('T1 Personal Allowances'!B56)</f>
        <v>42</v>
      </c>
      <c r="C56" s="1"/>
      <c r="D56" s="110">
        <f>('T1 Personal Allowances'!D56)</f>
        <v>0</v>
      </c>
      <c r="E56" s="36"/>
      <c r="F56" s="96"/>
      <c r="G56" s="117"/>
      <c r="H56" s="117"/>
      <c r="I56" s="118">
        <f t="shared" si="0"/>
        <v>0</v>
      </c>
      <c r="J56" s="169"/>
      <c r="K56" s="96"/>
      <c r="L56" s="97"/>
      <c r="M56" s="119">
        <f t="shared" si="1"/>
        <v>0</v>
      </c>
      <c r="N56" s="169"/>
      <c r="O56" s="119">
        <f t="shared" si="2"/>
        <v>0</v>
      </c>
      <c r="P56" s="36"/>
      <c r="Q56" s="129"/>
      <c r="R56" s="66"/>
    </row>
    <row r="57" spans="1:18" x14ac:dyDescent="0.25">
      <c r="A57" s="65"/>
      <c r="B57" s="227">
        <f>('T1 Personal Allowances'!B57)</f>
        <v>43</v>
      </c>
      <c r="C57" s="1"/>
      <c r="D57" s="110">
        <f>('T1 Personal Allowances'!D57)</f>
        <v>0</v>
      </c>
      <c r="E57" s="36"/>
      <c r="F57" s="96"/>
      <c r="G57" s="117"/>
      <c r="H57" s="117"/>
      <c r="I57" s="118">
        <f t="shared" si="0"/>
        <v>0</v>
      </c>
      <c r="J57" s="169"/>
      <c r="K57" s="96"/>
      <c r="L57" s="97"/>
      <c r="M57" s="119">
        <f t="shared" si="1"/>
        <v>0</v>
      </c>
      <c r="N57" s="169"/>
      <c r="O57" s="119">
        <f t="shared" si="2"/>
        <v>0</v>
      </c>
      <c r="P57" s="36"/>
      <c r="Q57" s="129"/>
      <c r="R57" s="66"/>
    </row>
    <row r="58" spans="1:18" x14ac:dyDescent="0.25">
      <c r="A58" s="65"/>
      <c r="B58" s="227">
        <f>('T1 Personal Allowances'!B58)</f>
        <v>44</v>
      </c>
      <c r="C58" s="1"/>
      <c r="D58" s="110">
        <f>('T1 Personal Allowances'!D58)</f>
        <v>0</v>
      </c>
      <c r="E58" s="36"/>
      <c r="F58" s="96"/>
      <c r="G58" s="117"/>
      <c r="H58" s="117"/>
      <c r="I58" s="118">
        <f t="shared" si="0"/>
        <v>0</v>
      </c>
      <c r="J58" s="169"/>
      <c r="K58" s="96"/>
      <c r="L58" s="97"/>
      <c r="M58" s="119">
        <f t="shared" si="1"/>
        <v>0</v>
      </c>
      <c r="N58" s="169"/>
      <c r="O58" s="119">
        <f t="shared" si="2"/>
        <v>0</v>
      </c>
      <c r="P58" s="36"/>
      <c r="Q58" s="129"/>
      <c r="R58" s="66"/>
    </row>
    <row r="59" spans="1:18" x14ac:dyDescent="0.25">
      <c r="A59" s="65"/>
      <c r="B59" s="227">
        <f>('T1 Personal Allowances'!B59)</f>
        <v>45</v>
      </c>
      <c r="C59" s="1"/>
      <c r="D59" s="110">
        <f>('T1 Personal Allowances'!D59)</f>
        <v>0</v>
      </c>
      <c r="E59" s="36"/>
      <c r="F59" s="96"/>
      <c r="G59" s="117"/>
      <c r="H59" s="117"/>
      <c r="I59" s="118">
        <f t="shared" si="0"/>
        <v>0</v>
      </c>
      <c r="J59" s="169"/>
      <c r="K59" s="96"/>
      <c r="L59" s="97"/>
      <c r="M59" s="119">
        <f t="shared" si="1"/>
        <v>0</v>
      </c>
      <c r="N59" s="169"/>
      <c r="O59" s="119">
        <f t="shared" si="2"/>
        <v>0</v>
      </c>
      <c r="P59" s="36"/>
      <c r="Q59" s="129"/>
      <c r="R59" s="66"/>
    </row>
    <row r="60" spans="1:18" x14ac:dyDescent="0.25">
      <c r="A60" s="65"/>
      <c r="B60" s="227">
        <f>('T1 Personal Allowances'!B60)</f>
        <v>46</v>
      </c>
      <c r="C60" s="1"/>
      <c r="D60" s="110">
        <f>('T1 Personal Allowances'!D60)</f>
        <v>0</v>
      </c>
      <c r="E60" s="36"/>
      <c r="F60" s="96"/>
      <c r="G60" s="117"/>
      <c r="H60" s="117"/>
      <c r="I60" s="118">
        <f t="shared" si="0"/>
        <v>0</v>
      </c>
      <c r="J60" s="169"/>
      <c r="K60" s="96"/>
      <c r="L60" s="97"/>
      <c r="M60" s="119">
        <f t="shared" si="1"/>
        <v>0</v>
      </c>
      <c r="N60" s="169"/>
      <c r="O60" s="119">
        <f t="shared" si="2"/>
        <v>0</v>
      </c>
      <c r="P60" s="36"/>
      <c r="Q60" s="129"/>
      <c r="R60" s="66"/>
    </row>
    <row r="61" spans="1:18" x14ac:dyDescent="0.25">
      <c r="A61" s="65"/>
      <c r="B61" s="227">
        <f>('T1 Personal Allowances'!B61)</f>
        <v>47</v>
      </c>
      <c r="C61" s="1"/>
      <c r="D61" s="110">
        <f>('T1 Personal Allowances'!D61)</f>
        <v>0</v>
      </c>
      <c r="E61" s="36"/>
      <c r="F61" s="96"/>
      <c r="G61" s="117"/>
      <c r="H61" s="117"/>
      <c r="I61" s="118">
        <f t="shared" si="0"/>
        <v>0</v>
      </c>
      <c r="J61" s="169"/>
      <c r="K61" s="96"/>
      <c r="L61" s="97"/>
      <c r="M61" s="119">
        <f t="shared" si="1"/>
        <v>0</v>
      </c>
      <c r="N61" s="169"/>
      <c r="O61" s="119">
        <f t="shared" si="2"/>
        <v>0</v>
      </c>
      <c r="P61" s="36"/>
      <c r="Q61" s="129"/>
      <c r="R61" s="66"/>
    </row>
    <row r="62" spans="1:18" x14ac:dyDescent="0.25">
      <c r="A62" s="65"/>
      <c r="B62" s="227">
        <f>('T1 Personal Allowances'!B62)</f>
        <v>48</v>
      </c>
      <c r="C62" s="1"/>
      <c r="D62" s="110">
        <f>('T1 Personal Allowances'!D62)</f>
        <v>0</v>
      </c>
      <c r="E62" s="36"/>
      <c r="F62" s="96"/>
      <c r="G62" s="117"/>
      <c r="H62" s="117"/>
      <c r="I62" s="118">
        <f t="shared" si="0"/>
        <v>0</v>
      </c>
      <c r="J62" s="169"/>
      <c r="K62" s="96"/>
      <c r="L62" s="97"/>
      <c r="M62" s="119">
        <f t="shared" si="1"/>
        <v>0</v>
      </c>
      <c r="N62" s="169"/>
      <c r="O62" s="119">
        <f t="shared" si="2"/>
        <v>0</v>
      </c>
      <c r="P62" s="36"/>
      <c r="Q62" s="129"/>
      <c r="R62" s="66"/>
    </row>
    <row r="63" spans="1:18" x14ac:dyDescent="0.25">
      <c r="A63" s="65"/>
      <c r="B63" s="227">
        <f>('T1 Personal Allowances'!B63)</f>
        <v>49</v>
      </c>
      <c r="C63" s="1"/>
      <c r="D63" s="110">
        <f>('T1 Personal Allowances'!D63)</f>
        <v>0</v>
      </c>
      <c r="E63" s="36"/>
      <c r="F63" s="96"/>
      <c r="G63" s="117"/>
      <c r="H63" s="117"/>
      <c r="I63" s="118">
        <f t="shared" si="0"/>
        <v>0</v>
      </c>
      <c r="J63" s="169"/>
      <c r="K63" s="96"/>
      <c r="L63" s="97"/>
      <c r="M63" s="119">
        <f t="shared" si="1"/>
        <v>0</v>
      </c>
      <c r="N63" s="169"/>
      <c r="O63" s="119">
        <f t="shared" si="2"/>
        <v>0</v>
      </c>
      <c r="P63" s="36"/>
      <c r="Q63" s="129"/>
      <c r="R63" s="66"/>
    </row>
    <row r="64" spans="1:18" x14ac:dyDescent="0.25">
      <c r="A64" s="65"/>
      <c r="B64" s="227">
        <f>('T1 Personal Allowances'!B64)</f>
        <v>50</v>
      </c>
      <c r="C64" s="1"/>
      <c r="D64" s="110">
        <f>('T1 Personal Allowances'!D64)</f>
        <v>0</v>
      </c>
      <c r="E64" s="36"/>
      <c r="F64" s="96"/>
      <c r="G64" s="117"/>
      <c r="H64" s="117"/>
      <c r="I64" s="118">
        <f t="shared" si="0"/>
        <v>0</v>
      </c>
      <c r="J64" s="169"/>
      <c r="K64" s="96"/>
      <c r="L64" s="97"/>
      <c r="M64" s="119">
        <f t="shared" si="1"/>
        <v>0</v>
      </c>
      <c r="N64" s="169"/>
      <c r="O64" s="119">
        <f t="shared" si="2"/>
        <v>0</v>
      </c>
      <c r="P64" s="36"/>
      <c r="Q64" s="129"/>
      <c r="R64" s="66"/>
    </row>
    <row r="65" spans="1:18" ht="13.8" thickBot="1" x14ac:dyDescent="0.3">
      <c r="A65" s="65"/>
      <c r="B65" s="227">
        <f>('T1 Personal Allowances'!B65)</f>
        <v>51</v>
      </c>
      <c r="C65" s="1"/>
      <c r="D65" s="111">
        <f>('T1 Personal Allowances'!D65)</f>
        <v>0</v>
      </c>
      <c r="E65" s="36"/>
      <c r="F65" s="102"/>
      <c r="G65" s="123"/>
      <c r="H65" s="123"/>
      <c r="I65" s="124">
        <f t="shared" si="0"/>
        <v>0</v>
      </c>
      <c r="J65" s="169"/>
      <c r="K65" s="102"/>
      <c r="L65" s="223"/>
      <c r="M65" s="125">
        <f t="shared" si="1"/>
        <v>0</v>
      </c>
      <c r="N65" s="169"/>
      <c r="O65" s="125">
        <f t="shared" si="2"/>
        <v>0</v>
      </c>
      <c r="P65" s="36"/>
      <c r="Q65" s="131"/>
      <c r="R65" s="66"/>
    </row>
    <row r="66" spans="1:18" s="140" customFormat="1" ht="24.75" customHeight="1" thickBot="1" x14ac:dyDescent="0.3">
      <c r="A66" s="161"/>
      <c r="B66" s="86" t="s">
        <v>62</v>
      </c>
      <c r="C66" s="86"/>
      <c r="D66" s="112"/>
      <c r="E66" s="87"/>
      <c r="F66" s="120"/>
      <c r="G66" s="120"/>
      <c r="H66" s="120"/>
      <c r="I66" s="120"/>
      <c r="J66" s="120"/>
      <c r="K66" s="120"/>
      <c r="L66" s="120"/>
      <c r="M66" s="120"/>
      <c r="N66" s="120"/>
      <c r="O66" s="121"/>
      <c r="P66" s="89"/>
      <c r="Q66" s="130"/>
      <c r="R66" s="162"/>
    </row>
    <row r="67" spans="1:18" x14ac:dyDescent="0.25">
      <c r="A67" s="65"/>
      <c r="B67" s="60">
        <f>('T1 Personal Allowances'!B67)</f>
        <v>0</v>
      </c>
      <c r="C67" s="1"/>
      <c r="D67" s="109">
        <f>('T1 Personal Allowances'!D67)</f>
        <v>0</v>
      </c>
      <c r="E67" s="36"/>
      <c r="F67" s="94"/>
      <c r="G67" s="113"/>
      <c r="H67" s="113"/>
      <c r="I67" s="114">
        <f t="shared" ref="I67:I73" si="3">SUM(F67:H67)</f>
        <v>0</v>
      </c>
      <c r="J67" s="169"/>
      <c r="K67" s="94"/>
      <c r="L67" s="98"/>
      <c r="M67" s="116">
        <f t="shared" ref="M67:M73" si="4">SUM(K67:L67)</f>
        <v>0</v>
      </c>
      <c r="N67" s="169"/>
      <c r="O67" s="116">
        <f t="shared" ref="O67:O73" si="5">SUM(M67+I67)</f>
        <v>0</v>
      </c>
      <c r="P67" s="36"/>
      <c r="Q67" s="128"/>
      <c r="R67" s="66"/>
    </row>
    <row r="68" spans="1:18" x14ac:dyDescent="0.25">
      <c r="A68" s="65"/>
      <c r="B68" s="61">
        <f>('T1 Personal Allowances'!B68)</f>
        <v>0</v>
      </c>
      <c r="C68" s="1"/>
      <c r="D68" s="110">
        <f>('T1 Personal Allowances'!D68)</f>
        <v>0</v>
      </c>
      <c r="E68" s="36"/>
      <c r="F68" s="96"/>
      <c r="G68" s="117"/>
      <c r="H68" s="117"/>
      <c r="I68" s="118">
        <f t="shared" si="3"/>
        <v>0</v>
      </c>
      <c r="J68" s="169"/>
      <c r="K68" s="96"/>
      <c r="L68" s="99"/>
      <c r="M68" s="119">
        <f t="shared" si="4"/>
        <v>0</v>
      </c>
      <c r="N68" s="169"/>
      <c r="O68" s="119">
        <f t="shared" si="5"/>
        <v>0</v>
      </c>
      <c r="P68" s="36"/>
      <c r="Q68" s="129"/>
      <c r="R68" s="66"/>
    </row>
    <row r="69" spans="1:18" x14ac:dyDescent="0.25">
      <c r="A69" s="65"/>
      <c r="B69" s="61">
        <f>('T1 Personal Allowances'!B69)</f>
        <v>0</v>
      </c>
      <c r="C69" s="1"/>
      <c r="D69" s="110">
        <f>('T1 Personal Allowances'!D69)</f>
        <v>0</v>
      </c>
      <c r="E69" s="36"/>
      <c r="F69" s="96"/>
      <c r="G69" s="117"/>
      <c r="H69" s="117"/>
      <c r="I69" s="118">
        <f t="shared" si="3"/>
        <v>0</v>
      </c>
      <c r="J69" s="169"/>
      <c r="K69" s="96"/>
      <c r="L69" s="99"/>
      <c r="M69" s="119">
        <f t="shared" si="4"/>
        <v>0</v>
      </c>
      <c r="N69" s="169"/>
      <c r="O69" s="119">
        <f t="shared" si="5"/>
        <v>0</v>
      </c>
      <c r="P69" s="36"/>
      <c r="Q69" s="129"/>
      <c r="R69" s="66"/>
    </row>
    <row r="70" spans="1:18" x14ac:dyDescent="0.25">
      <c r="A70" s="65"/>
      <c r="B70" s="61">
        <f>('T1 Personal Allowances'!B70)</f>
        <v>0</v>
      </c>
      <c r="C70" s="1"/>
      <c r="D70" s="110">
        <f>('T1 Personal Allowances'!D70)</f>
        <v>0</v>
      </c>
      <c r="E70" s="36"/>
      <c r="F70" s="96"/>
      <c r="G70" s="117"/>
      <c r="H70" s="117"/>
      <c r="I70" s="118">
        <f t="shared" si="3"/>
        <v>0</v>
      </c>
      <c r="J70" s="169"/>
      <c r="K70" s="96"/>
      <c r="L70" s="99"/>
      <c r="M70" s="119">
        <f t="shared" si="4"/>
        <v>0</v>
      </c>
      <c r="N70" s="169"/>
      <c r="O70" s="119">
        <f t="shared" si="5"/>
        <v>0</v>
      </c>
      <c r="P70" s="36"/>
      <c r="Q70" s="129"/>
      <c r="R70" s="66"/>
    </row>
    <row r="71" spans="1:18" x14ac:dyDescent="0.25">
      <c r="A71" s="65"/>
      <c r="B71" s="61">
        <f>('T1 Personal Allowances'!B71)</f>
        <v>0</v>
      </c>
      <c r="C71" s="1"/>
      <c r="D71" s="110">
        <f>('T1 Personal Allowances'!D71)</f>
        <v>0</v>
      </c>
      <c r="E71" s="36"/>
      <c r="F71" s="96"/>
      <c r="G71" s="117"/>
      <c r="H71" s="117"/>
      <c r="I71" s="118">
        <f t="shared" si="3"/>
        <v>0</v>
      </c>
      <c r="J71" s="169"/>
      <c r="K71" s="96"/>
      <c r="L71" s="99"/>
      <c r="M71" s="119">
        <f t="shared" si="4"/>
        <v>0</v>
      </c>
      <c r="N71" s="169"/>
      <c r="O71" s="119">
        <f t="shared" si="5"/>
        <v>0</v>
      </c>
      <c r="P71" s="36"/>
      <c r="Q71" s="129"/>
      <c r="R71" s="66"/>
    </row>
    <row r="72" spans="1:18" x14ac:dyDescent="0.25">
      <c r="A72" s="65"/>
      <c r="B72" s="61">
        <f>('T1 Personal Allowances'!B72)</f>
        <v>0</v>
      </c>
      <c r="C72" s="1"/>
      <c r="D72" s="110">
        <f>('T1 Personal Allowances'!D72)</f>
        <v>0</v>
      </c>
      <c r="E72" s="36"/>
      <c r="F72" s="100"/>
      <c r="G72" s="122"/>
      <c r="H72" s="122"/>
      <c r="I72" s="118">
        <f t="shared" si="3"/>
        <v>0</v>
      </c>
      <c r="J72" s="169"/>
      <c r="K72" s="100"/>
      <c r="L72" s="101"/>
      <c r="M72" s="119">
        <f t="shared" si="4"/>
        <v>0</v>
      </c>
      <c r="N72" s="169"/>
      <c r="O72" s="119">
        <f t="shared" si="5"/>
        <v>0</v>
      </c>
      <c r="P72" s="36"/>
      <c r="Q72" s="129"/>
      <c r="R72" s="66"/>
    </row>
    <row r="73" spans="1:18" ht="13.8" thickBot="1" x14ac:dyDescent="0.3">
      <c r="A73" s="65"/>
      <c r="B73" s="62">
        <f>('T1 Personal Allowances'!B73)</f>
        <v>0</v>
      </c>
      <c r="C73" s="1"/>
      <c r="D73" s="111">
        <f>('T1 Personal Allowances'!D73)</f>
        <v>0</v>
      </c>
      <c r="E73" s="36"/>
      <c r="F73" s="102"/>
      <c r="G73" s="123"/>
      <c r="H73" s="123"/>
      <c r="I73" s="124">
        <f t="shared" si="3"/>
        <v>0</v>
      </c>
      <c r="J73" s="169"/>
      <c r="K73" s="102"/>
      <c r="L73" s="103"/>
      <c r="M73" s="125">
        <f t="shared" si="4"/>
        <v>0</v>
      </c>
      <c r="N73" s="169"/>
      <c r="O73" s="125">
        <f t="shared" si="5"/>
        <v>0</v>
      </c>
      <c r="P73" s="36"/>
      <c r="Q73" s="131"/>
      <c r="R73" s="66"/>
    </row>
    <row r="74" spans="1:18" s="182" customFormat="1" ht="13.8" thickBot="1" x14ac:dyDescent="0.3">
      <c r="A74" s="85"/>
      <c r="B74" s="34"/>
      <c r="C74" s="34"/>
      <c r="D74" s="34"/>
      <c r="E74" s="170"/>
      <c r="F74" s="169"/>
      <c r="G74" s="169"/>
      <c r="H74" s="169"/>
      <c r="I74" s="169"/>
      <c r="J74" s="169"/>
      <c r="K74" s="169"/>
      <c r="L74" s="169"/>
      <c r="M74" s="169"/>
      <c r="N74" s="169"/>
      <c r="O74" s="169"/>
      <c r="P74" s="34"/>
      <c r="Q74" s="50"/>
      <c r="R74" s="35"/>
    </row>
    <row r="75" spans="1:18" s="183" customFormat="1" ht="13.8" thickBot="1" x14ac:dyDescent="0.3">
      <c r="A75" s="171"/>
      <c r="B75" s="335" t="s">
        <v>5</v>
      </c>
      <c r="C75" s="336"/>
      <c r="D75" s="337"/>
      <c r="E75" s="172"/>
      <c r="F75" s="126">
        <f>SUM(F15:F65,F67:F73)</f>
        <v>23699.390000000007</v>
      </c>
      <c r="G75" s="126">
        <f>SUM(G15:G65,G67:G73)</f>
        <v>247.00000000000011</v>
      </c>
      <c r="H75" s="126">
        <f>SUM(H15:H65,H67:H73)</f>
        <v>171.98</v>
      </c>
      <c r="I75" s="126">
        <f>SUM(I15:I65,I67:I73)</f>
        <v>24118.370000000006</v>
      </c>
      <c r="J75" s="173"/>
      <c r="K75" s="126">
        <f>SUM(K15:K65,K67:K73)</f>
        <v>4659.24</v>
      </c>
      <c r="L75" s="126">
        <f>SUM(L15:L65,L67:L73)</f>
        <v>0</v>
      </c>
      <c r="M75" s="126">
        <f>SUM(M15:M65,M67:M73)</f>
        <v>4659.24</v>
      </c>
      <c r="N75" s="173"/>
      <c r="O75" s="126">
        <f>SUM(O15:O65,O67:O73)</f>
        <v>28777.609999999997</v>
      </c>
      <c r="P75" s="174"/>
      <c r="Q75" s="127"/>
      <c r="R75" s="175"/>
    </row>
    <row r="76" spans="1:18" ht="13.8" thickBot="1" x14ac:dyDescent="0.3">
      <c r="A76" s="152"/>
      <c r="B76" s="176"/>
      <c r="C76" s="176"/>
      <c r="D76" s="177"/>
      <c r="E76" s="177"/>
      <c r="F76" s="153"/>
      <c r="G76" s="153"/>
      <c r="H76" s="153"/>
      <c r="I76" s="153"/>
      <c r="J76" s="153"/>
      <c r="K76" s="153"/>
      <c r="L76" s="153"/>
      <c r="M76" s="153"/>
      <c r="N76" s="153"/>
      <c r="O76" s="153"/>
      <c r="P76" s="153"/>
      <c r="Q76" s="153"/>
      <c r="R76" s="78"/>
    </row>
    <row r="77" spans="1:18" s="182" customFormat="1" x14ac:dyDescent="0.25"/>
    <row r="78" spans="1:18" s="182" customFormat="1" x14ac:dyDescent="0.25"/>
    <row r="79" spans="1:18" s="182" customFormat="1" x14ac:dyDescent="0.25"/>
    <row r="80" spans="1:18" s="182" customFormat="1" x14ac:dyDescent="0.25"/>
  </sheetData>
  <sheetProtection selectLockedCells="1"/>
  <customSheetViews>
    <customSheetView guid="{867C32D8-09FC-4C3D-AB70-2F63D87F0E00}" fitToPage="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1"/>
      <headerFooter alignWithMargins="0"/>
    </customSheetView>
    <customSheetView guid="{3EDC081B-7DF3-45A6-8291-B706B0DCCBAC}" showPageBreaks="1" fitToPage="1" printArea="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2"/>
      <headerFooter alignWithMargins="0"/>
    </customSheetView>
    <customSheetView guid="{384CD568-4BF5-41C9-851F-4C9EA22E89B3}" fitToPage="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3"/>
      <headerFooter alignWithMargins="0"/>
    </customSheetView>
  </customSheetViews>
  <mergeCells count="16">
    <mergeCell ref="B12:D12"/>
    <mergeCell ref="B75:D75"/>
    <mergeCell ref="B2:E2"/>
    <mergeCell ref="B5:E5"/>
    <mergeCell ref="B7:D11"/>
    <mergeCell ref="B3:O3"/>
    <mergeCell ref="B4:O4"/>
    <mergeCell ref="F8:F10"/>
    <mergeCell ref="S10:U11"/>
    <mergeCell ref="Q7:Q11"/>
    <mergeCell ref="K7:M7"/>
    <mergeCell ref="H8:H10"/>
    <mergeCell ref="I8:I10"/>
    <mergeCell ref="F7:I7"/>
    <mergeCell ref="G8:G10"/>
    <mergeCell ref="K8:M9"/>
  </mergeCells>
  <phoneticPr fontId="6" type="noConversion"/>
  <hyperlinks>
    <hyperlink ref="B5" location="'Guidance Notes for Completion'!L17" display="Click here to return Guidance Notes for Table 1"/>
    <hyperlink ref="B5:E5" location="'Guidance Notes for Completion'!A22" display="Click to return to Guidance Notes for Table 2"/>
  </hyperlinks>
  <printOptions horizontalCentered="1" verticalCentered="1"/>
  <pageMargins left="0.19685039370078741" right="0.19685039370078741" top="0.19685039370078741" bottom="0.19685039370078741" header="0.51181102362204722" footer="0.51181102362204722"/>
  <pageSetup paperSize="9" scale="46" orientation="landscape" r:id="rId4"/>
  <headerFooter alignWithMargins="0"/>
  <rowBreaks count="1" manualBreakCount="1">
    <brk id="49"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36"/>
  <sheetViews>
    <sheetView topLeftCell="A4" workbookViewId="0">
      <selection activeCell="G20" sqref="G20"/>
    </sheetView>
  </sheetViews>
  <sheetFormatPr defaultColWidth="9.109375" defaultRowHeight="13.2" x14ac:dyDescent="0.25"/>
  <cols>
    <col min="1" max="1" width="4.44140625" style="63" customWidth="1"/>
    <col min="2" max="2" width="5.88671875" style="185" customWidth="1"/>
    <col min="3" max="3" width="2.44140625" style="63" customWidth="1"/>
    <col min="4" max="4" width="35.44140625" style="63" customWidth="1"/>
    <col min="5" max="5" width="6.5546875" style="63" customWidth="1"/>
    <col min="6" max="6" width="3.44140625" style="154" customWidth="1"/>
    <col min="7" max="7" width="5.6640625" style="63" customWidth="1"/>
    <col min="8" max="8" width="17.6640625" style="63" customWidth="1"/>
    <col min="9" max="9" width="5.6640625" style="154" customWidth="1"/>
    <col min="10" max="10" width="5.6640625" style="63" customWidth="1"/>
    <col min="11" max="11" width="18.109375" style="63" customWidth="1"/>
    <col min="12" max="12" width="3.33203125" style="154" customWidth="1"/>
    <col min="13" max="13" width="5.6640625" style="154" customWidth="1"/>
    <col min="14" max="14" width="45.6640625" style="63" customWidth="1"/>
    <col min="15" max="16384" width="9.109375" style="63"/>
  </cols>
  <sheetData>
    <row r="1" spans="1:24" ht="13.8" thickBot="1" x14ac:dyDescent="0.3">
      <c r="A1" s="156"/>
      <c r="B1" s="178"/>
      <c r="C1" s="141"/>
      <c r="D1" s="141"/>
      <c r="E1" s="141"/>
      <c r="F1" s="141"/>
      <c r="G1" s="141"/>
      <c r="H1" s="141"/>
      <c r="I1" s="141"/>
      <c r="J1" s="141"/>
      <c r="K1" s="141"/>
      <c r="L1" s="141"/>
      <c r="M1" s="141"/>
      <c r="N1" s="141"/>
      <c r="O1" s="91"/>
    </row>
    <row r="2" spans="1:24" ht="15" customHeight="1" thickTop="1" thickBot="1" x14ac:dyDescent="0.35">
      <c r="A2" s="65"/>
      <c r="B2" s="292" t="str">
        <f>('T1 Personal Allowances'!B2:D2)</f>
        <v>COUNCIL NAME Dungannon &amp; South Tyrone Borough Council</v>
      </c>
      <c r="C2" s="377"/>
      <c r="D2" s="378"/>
      <c r="E2" s="36"/>
      <c r="F2" s="36"/>
      <c r="G2" s="36"/>
      <c r="H2" s="36"/>
      <c r="I2" s="36"/>
      <c r="J2" s="36"/>
      <c r="K2" s="36"/>
      <c r="L2" s="36"/>
      <c r="M2" s="36"/>
      <c r="N2" s="2" t="s">
        <v>30</v>
      </c>
      <c r="O2" s="66"/>
    </row>
    <row r="3" spans="1:24" ht="21.6" thickTop="1" x14ac:dyDescent="0.4">
      <c r="A3" s="65"/>
      <c r="B3" s="1"/>
      <c r="C3" s="36"/>
      <c r="D3" s="345" t="s">
        <v>112</v>
      </c>
      <c r="E3" s="345"/>
      <c r="F3" s="345"/>
      <c r="G3" s="345"/>
      <c r="H3" s="345"/>
      <c r="I3" s="345"/>
      <c r="J3" s="345"/>
      <c r="K3" s="345"/>
      <c r="L3" s="345"/>
      <c r="M3" s="345"/>
      <c r="N3" s="345"/>
      <c r="O3" s="179"/>
      <c r="P3" s="184"/>
      <c r="Q3" s="184"/>
      <c r="R3" s="184"/>
      <c r="S3" s="184"/>
      <c r="T3" s="184"/>
      <c r="U3" s="184"/>
      <c r="V3" s="184"/>
      <c r="W3" s="184"/>
      <c r="X3" s="184"/>
    </row>
    <row r="4" spans="1:24" ht="5.25" customHeight="1" x14ac:dyDescent="0.4">
      <c r="A4" s="65"/>
      <c r="B4" s="1"/>
      <c r="C4" s="36"/>
      <c r="D4" s="36"/>
      <c r="E4" s="165"/>
      <c r="F4" s="165"/>
      <c r="G4" s="165"/>
      <c r="H4" s="165"/>
      <c r="I4" s="165"/>
      <c r="J4" s="165"/>
      <c r="K4" s="165"/>
      <c r="L4" s="165"/>
      <c r="M4" s="165"/>
      <c r="N4" s="165"/>
      <c r="O4" s="179"/>
      <c r="P4" s="184"/>
      <c r="Q4" s="184"/>
      <c r="R4" s="184"/>
      <c r="S4" s="184"/>
      <c r="T4" s="184"/>
      <c r="U4" s="184"/>
      <c r="V4" s="184"/>
      <c r="W4" s="184"/>
      <c r="X4" s="184"/>
    </row>
    <row r="5" spans="1:24" ht="21.6" thickBot="1" x14ac:dyDescent="0.45">
      <c r="A5" s="65"/>
      <c r="B5" s="1"/>
      <c r="C5" s="36"/>
      <c r="D5" s="345" t="s">
        <v>88</v>
      </c>
      <c r="E5" s="345"/>
      <c r="F5" s="345"/>
      <c r="G5" s="345"/>
      <c r="H5" s="345"/>
      <c r="I5" s="345"/>
      <c r="J5" s="345"/>
      <c r="K5" s="345"/>
      <c r="L5" s="345"/>
      <c r="M5" s="345"/>
      <c r="N5" s="345"/>
      <c r="O5" s="66"/>
    </row>
    <row r="6" spans="1:24" ht="17.25" customHeight="1" thickBot="1" x14ac:dyDescent="0.3">
      <c r="A6" s="65"/>
      <c r="B6" s="385" t="s">
        <v>60</v>
      </c>
      <c r="C6" s="386"/>
      <c r="D6" s="386"/>
      <c r="E6" s="387"/>
      <c r="F6" s="36"/>
      <c r="G6" s="1"/>
      <c r="H6" s="1"/>
      <c r="I6" s="1"/>
      <c r="J6" s="36"/>
      <c r="K6" s="36"/>
      <c r="L6" s="36"/>
      <c r="M6" s="36"/>
      <c r="N6" s="36"/>
      <c r="O6" s="66"/>
    </row>
    <row r="7" spans="1:24" ht="13.8" thickBot="1" x14ac:dyDescent="0.3">
      <c r="A7" s="65"/>
      <c r="B7" s="1"/>
      <c r="C7" s="36"/>
      <c r="D7" s="36"/>
      <c r="E7" s="36"/>
      <c r="F7" s="36"/>
      <c r="G7" s="36"/>
      <c r="H7" s="36"/>
      <c r="I7" s="36"/>
      <c r="J7" s="36"/>
      <c r="K7" s="36"/>
      <c r="L7" s="36"/>
      <c r="M7" s="36"/>
      <c r="N7" s="36"/>
      <c r="O7" s="66"/>
    </row>
    <row r="8" spans="1:24" ht="19.5" customHeight="1" x14ac:dyDescent="0.25">
      <c r="A8" s="65"/>
      <c r="B8" s="1"/>
      <c r="C8" s="36"/>
      <c r="D8" s="373"/>
      <c r="E8" s="373"/>
      <c r="F8" s="36"/>
      <c r="G8" s="381" t="s">
        <v>89</v>
      </c>
      <c r="H8" s="388"/>
      <c r="I8" s="37"/>
      <c r="J8" s="379" t="s">
        <v>105</v>
      </c>
      <c r="K8" s="380"/>
      <c r="L8" s="36"/>
      <c r="M8" s="381" t="s">
        <v>17</v>
      </c>
      <c r="N8" s="382"/>
      <c r="O8" s="66"/>
    </row>
    <row r="9" spans="1:24" ht="27" customHeight="1" thickBot="1" x14ac:dyDescent="0.3">
      <c r="A9" s="65"/>
      <c r="B9" s="1"/>
      <c r="C9" s="36"/>
      <c r="D9" s="374"/>
      <c r="E9" s="374"/>
      <c r="F9" s="36"/>
      <c r="G9" s="383"/>
      <c r="H9" s="384"/>
      <c r="I9" s="37"/>
      <c r="J9" s="318"/>
      <c r="K9" s="320"/>
      <c r="L9" s="36"/>
      <c r="M9" s="383"/>
      <c r="N9" s="384"/>
      <c r="O9" s="66"/>
    </row>
    <row r="10" spans="1:24" ht="6.75" customHeight="1" thickBot="1" x14ac:dyDescent="0.3">
      <c r="A10" s="65"/>
      <c r="B10" s="1"/>
      <c r="C10" s="36"/>
      <c r="D10" s="39"/>
      <c r="E10" s="39"/>
      <c r="F10" s="36"/>
      <c r="G10" s="39"/>
      <c r="H10" s="39"/>
      <c r="I10" s="37"/>
      <c r="J10" s="205"/>
      <c r="K10" s="205"/>
      <c r="L10" s="36"/>
      <c r="M10" s="39"/>
      <c r="N10" s="39"/>
      <c r="O10" s="66"/>
    </row>
    <row r="11" spans="1:24" ht="19.5" customHeight="1" thickBot="1" x14ac:dyDescent="0.3">
      <c r="A11" s="65"/>
      <c r="B11" s="224" t="s">
        <v>7</v>
      </c>
      <c r="C11" s="36"/>
      <c r="D11" s="372" t="s">
        <v>70</v>
      </c>
      <c r="E11" s="389"/>
      <c r="F11" s="36"/>
      <c r="G11" s="392" t="s">
        <v>146</v>
      </c>
      <c r="H11" s="393"/>
      <c r="I11" s="226"/>
      <c r="J11" s="392" t="s">
        <v>147</v>
      </c>
      <c r="K11" s="393"/>
      <c r="L11" s="36"/>
      <c r="M11" s="350"/>
      <c r="N11" s="351"/>
      <c r="O11" s="66"/>
    </row>
    <row r="12" spans="1:24" ht="18" customHeight="1" thickBot="1" x14ac:dyDescent="0.3">
      <c r="A12" s="65"/>
      <c r="B12" s="225"/>
      <c r="C12" s="36"/>
      <c r="D12" s="390"/>
      <c r="E12" s="391"/>
      <c r="F12" s="36"/>
      <c r="G12" s="394"/>
      <c r="H12" s="395"/>
      <c r="I12" s="226"/>
      <c r="J12" s="394"/>
      <c r="K12" s="395"/>
      <c r="L12" s="36"/>
      <c r="M12" s="352"/>
      <c r="N12" s="353"/>
      <c r="O12" s="66"/>
    </row>
    <row r="13" spans="1:24" ht="8.25" customHeight="1" thickBot="1" x14ac:dyDescent="0.3">
      <c r="A13" s="65"/>
      <c r="B13" s="1"/>
      <c r="C13" s="36"/>
      <c r="D13" s="38"/>
      <c r="E13" s="38"/>
      <c r="F13" s="36"/>
      <c r="G13" s="38"/>
      <c r="H13" s="39"/>
      <c r="I13" s="37"/>
      <c r="J13" s="38"/>
      <c r="K13" s="38"/>
      <c r="L13" s="36"/>
      <c r="M13" s="36"/>
      <c r="N13" s="36"/>
      <c r="O13" s="66"/>
    </row>
    <row r="14" spans="1:24" ht="13.8" thickBot="1" x14ac:dyDescent="0.3">
      <c r="A14" s="65"/>
      <c r="B14" s="220" t="s">
        <v>7</v>
      </c>
      <c r="C14" s="1"/>
      <c r="D14" s="356" t="s">
        <v>114</v>
      </c>
      <c r="E14" s="357"/>
      <c r="F14" s="36"/>
      <c r="G14" s="354">
        <v>6211.56</v>
      </c>
      <c r="H14" s="355"/>
      <c r="I14" s="104"/>
      <c r="J14" s="354">
        <v>5279.81</v>
      </c>
      <c r="K14" s="355"/>
      <c r="L14" s="36"/>
      <c r="M14" s="350"/>
      <c r="N14" s="351"/>
      <c r="O14" s="66"/>
    </row>
    <row r="15" spans="1:24" ht="36.75" customHeight="1" thickBot="1" x14ac:dyDescent="0.3">
      <c r="A15" s="65"/>
      <c r="B15" s="1"/>
      <c r="C15" s="36"/>
      <c r="D15" s="375"/>
      <c r="E15" s="376"/>
      <c r="F15" s="36"/>
      <c r="G15" s="105"/>
      <c r="H15" s="41"/>
      <c r="I15" s="104"/>
      <c r="J15" s="105"/>
      <c r="K15" s="41"/>
      <c r="L15" s="36"/>
      <c r="M15" s="352"/>
      <c r="N15" s="353"/>
      <c r="O15" s="66"/>
    </row>
    <row r="16" spans="1:24" ht="6" customHeight="1" x14ac:dyDescent="0.25">
      <c r="A16" s="65"/>
      <c r="B16" s="1"/>
      <c r="C16" s="36"/>
      <c r="D16" s="42"/>
      <c r="E16" s="42"/>
      <c r="F16" s="36"/>
      <c r="G16" s="105"/>
      <c r="H16" s="41"/>
      <c r="I16" s="104"/>
      <c r="J16" s="105"/>
      <c r="K16" s="41"/>
      <c r="L16" s="36"/>
      <c r="M16" s="132"/>
      <c r="N16" s="132"/>
      <c r="O16" s="66"/>
    </row>
    <row r="17" spans="1:24" x14ac:dyDescent="0.25">
      <c r="A17" s="65"/>
      <c r="B17" s="1"/>
      <c r="C17" s="36"/>
      <c r="D17" s="44" t="s">
        <v>40</v>
      </c>
      <c r="E17" s="42"/>
      <c r="F17" s="36"/>
      <c r="G17" s="105"/>
      <c r="H17" s="41"/>
      <c r="I17" s="104"/>
      <c r="J17" s="105"/>
      <c r="K17" s="41"/>
      <c r="L17" s="36"/>
      <c r="M17" s="132"/>
      <c r="N17" s="132"/>
      <c r="O17" s="66"/>
    </row>
    <row r="18" spans="1:24" s="154" customFormat="1" ht="6" customHeight="1" thickBot="1" x14ac:dyDescent="0.3">
      <c r="A18" s="65"/>
      <c r="B18" s="1"/>
      <c r="C18" s="36"/>
      <c r="D18" s="36"/>
      <c r="E18" s="36"/>
      <c r="F18" s="36"/>
      <c r="G18" s="106"/>
      <c r="H18" s="104"/>
      <c r="I18" s="104"/>
      <c r="J18" s="106"/>
      <c r="K18" s="104"/>
      <c r="L18" s="36"/>
      <c r="M18" s="132"/>
      <c r="N18" s="132"/>
      <c r="O18" s="66"/>
    </row>
    <row r="19" spans="1:24" ht="13.8" thickBot="1" x14ac:dyDescent="0.3">
      <c r="A19" s="65"/>
      <c r="B19" s="251" t="s">
        <v>8</v>
      </c>
      <c r="C19" s="36"/>
      <c r="D19" s="366" t="s">
        <v>103</v>
      </c>
      <c r="E19" s="367"/>
      <c r="F19" s="36"/>
      <c r="G19" s="354">
        <v>6212</v>
      </c>
      <c r="H19" s="355"/>
      <c r="I19" s="104"/>
      <c r="J19" s="354">
        <v>5280</v>
      </c>
      <c r="K19" s="355"/>
      <c r="L19" s="36"/>
      <c r="M19" s="358"/>
      <c r="N19" s="359"/>
      <c r="O19" s="66"/>
    </row>
    <row r="20" spans="1:24" x14ac:dyDescent="0.25">
      <c r="A20" s="65"/>
      <c r="B20" s="1"/>
      <c r="C20" s="36"/>
      <c r="D20" s="368"/>
      <c r="E20" s="369"/>
      <c r="F20" s="36"/>
      <c r="G20" s="105"/>
      <c r="H20" s="41"/>
      <c r="I20" s="104"/>
      <c r="J20" s="105"/>
      <c r="K20" s="41"/>
      <c r="L20" s="36"/>
      <c r="M20" s="360"/>
      <c r="N20" s="361"/>
      <c r="O20" s="66"/>
    </row>
    <row r="21" spans="1:24" ht="42.6" customHeight="1" thickBot="1" x14ac:dyDescent="0.3">
      <c r="A21" s="65"/>
      <c r="B21" s="1"/>
      <c r="C21" s="36"/>
      <c r="D21" s="370"/>
      <c r="E21" s="371"/>
      <c r="F21" s="36"/>
      <c r="G21" s="106"/>
      <c r="H21" s="45"/>
      <c r="I21" s="104"/>
      <c r="J21" s="106"/>
      <c r="K21" s="45"/>
      <c r="L21" s="36"/>
      <c r="M21" s="362"/>
      <c r="N21" s="363"/>
      <c r="O21" s="66"/>
    </row>
    <row r="22" spans="1:24" s="154" customFormat="1" ht="7.5" customHeight="1" thickBot="1" x14ac:dyDescent="0.3">
      <c r="A22" s="65"/>
      <c r="B22" s="1"/>
      <c r="C22" s="36"/>
      <c r="D22" s="36"/>
      <c r="E22" s="36"/>
      <c r="F22" s="36"/>
      <c r="G22" s="106"/>
      <c r="H22" s="104"/>
      <c r="I22" s="104"/>
      <c r="J22" s="106"/>
      <c r="K22" s="104"/>
      <c r="L22" s="36"/>
      <c r="M22" s="132"/>
      <c r="N22" s="132"/>
      <c r="O22" s="66"/>
    </row>
    <row r="23" spans="1:24" ht="13.8" thickBot="1" x14ac:dyDescent="0.3">
      <c r="A23" s="65"/>
      <c r="B23" s="220" t="s">
        <v>9</v>
      </c>
      <c r="C23" s="36"/>
      <c r="D23" s="372" t="s">
        <v>101</v>
      </c>
      <c r="E23" s="367"/>
      <c r="F23" s="36"/>
      <c r="G23" s="354" t="s">
        <v>2</v>
      </c>
      <c r="H23" s="355"/>
      <c r="I23" s="104"/>
      <c r="J23" s="354" t="s">
        <v>2</v>
      </c>
      <c r="K23" s="355"/>
      <c r="L23" s="36"/>
      <c r="M23" s="364"/>
      <c r="N23" s="365"/>
      <c r="O23" s="66"/>
    </row>
    <row r="24" spans="1:24" x14ac:dyDescent="0.25">
      <c r="A24" s="65"/>
      <c r="B24" s="1"/>
      <c r="C24" s="36"/>
      <c r="D24" s="368"/>
      <c r="E24" s="369"/>
      <c r="F24" s="36"/>
      <c r="G24" s="105"/>
      <c r="H24" s="41"/>
      <c r="I24" s="104"/>
      <c r="J24" s="105"/>
      <c r="K24" s="41"/>
      <c r="L24" s="36"/>
      <c r="M24" s="360"/>
      <c r="N24" s="361"/>
      <c r="O24" s="66"/>
    </row>
    <row r="25" spans="1:24" x14ac:dyDescent="0.25">
      <c r="A25" s="65"/>
      <c r="B25" s="1"/>
      <c r="C25" s="36"/>
      <c r="D25" s="368"/>
      <c r="E25" s="369"/>
      <c r="F25" s="36"/>
      <c r="G25" s="106"/>
      <c r="H25" s="45"/>
      <c r="I25" s="104"/>
      <c r="J25" s="106"/>
      <c r="K25" s="45"/>
      <c r="L25" s="36"/>
      <c r="M25" s="360"/>
      <c r="N25" s="361"/>
      <c r="O25" s="66"/>
    </row>
    <row r="26" spans="1:24" x14ac:dyDescent="0.25">
      <c r="A26" s="65"/>
      <c r="B26" s="1"/>
      <c r="C26" s="36"/>
      <c r="D26" s="368"/>
      <c r="E26" s="369"/>
      <c r="F26" s="36"/>
      <c r="G26" s="46"/>
      <c r="H26" s="46"/>
      <c r="I26" s="104"/>
      <c r="J26" s="46"/>
      <c r="K26" s="46"/>
      <c r="L26" s="36"/>
      <c r="M26" s="360"/>
      <c r="N26" s="361"/>
      <c r="O26" s="66"/>
    </row>
    <row r="27" spans="1:24" ht="13.8" thickBot="1" x14ac:dyDescent="0.3">
      <c r="A27" s="65"/>
      <c r="B27" s="1"/>
      <c r="C27" s="36"/>
      <c r="D27" s="370"/>
      <c r="E27" s="371"/>
      <c r="F27" s="36"/>
      <c r="G27" s="46"/>
      <c r="H27" s="46"/>
      <c r="I27" s="104"/>
      <c r="J27" s="46"/>
      <c r="K27" s="46"/>
      <c r="L27" s="36"/>
      <c r="M27" s="362"/>
      <c r="N27" s="363"/>
      <c r="O27" s="66"/>
    </row>
    <row r="28" spans="1:24" s="154" customFormat="1" ht="8.25" customHeight="1" x14ac:dyDescent="0.25">
      <c r="A28" s="65"/>
      <c r="B28" s="1"/>
      <c r="C28" s="36"/>
      <c r="D28" s="36"/>
      <c r="E28" s="36"/>
      <c r="F28" s="36"/>
      <c r="G28" s="104"/>
      <c r="H28" s="104"/>
      <c r="I28" s="104"/>
      <c r="J28" s="104"/>
      <c r="K28" s="104"/>
      <c r="L28" s="36"/>
      <c r="M28" s="132"/>
      <c r="N28" s="132"/>
      <c r="O28" s="66"/>
      <c r="P28" s="63"/>
      <c r="Q28" s="63"/>
      <c r="R28" s="63"/>
      <c r="S28" s="63"/>
      <c r="T28" s="63"/>
      <c r="U28" s="63"/>
      <c r="V28" s="63"/>
      <c r="W28" s="63"/>
      <c r="X28" s="63"/>
    </row>
    <row r="29" spans="1:24" s="154" customFormat="1" x14ac:dyDescent="0.25">
      <c r="A29" s="65"/>
      <c r="B29" s="1"/>
      <c r="C29" s="36"/>
      <c r="D29" s="36"/>
      <c r="E29" s="36"/>
      <c r="F29" s="36"/>
      <c r="G29" s="104"/>
      <c r="H29" s="104"/>
      <c r="I29" s="104"/>
      <c r="J29" s="104"/>
      <c r="K29" s="104"/>
      <c r="L29" s="36"/>
      <c r="M29" s="132"/>
      <c r="N29" s="132"/>
      <c r="O29" s="66"/>
      <c r="P29" s="63"/>
      <c r="Q29" s="63"/>
      <c r="R29" s="63"/>
      <c r="S29" s="63"/>
      <c r="T29" s="63"/>
      <c r="U29" s="63"/>
      <c r="V29" s="63"/>
      <c r="W29" s="63"/>
      <c r="X29" s="63"/>
    </row>
    <row r="30" spans="1:24" x14ac:dyDescent="0.25">
      <c r="A30" s="65"/>
      <c r="B30" s="1"/>
      <c r="C30" s="36"/>
      <c r="D30" s="348" t="s">
        <v>102</v>
      </c>
      <c r="E30" s="349"/>
      <c r="F30" s="349"/>
      <c r="G30" s="349"/>
      <c r="H30" s="349"/>
      <c r="I30" s="349"/>
      <c r="J30" s="349"/>
      <c r="K30" s="349"/>
      <c r="L30" s="349"/>
      <c r="M30" s="349"/>
      <c r="N30" s="349"/>
      <c r="O30" s="66"/>
    </row>
    <row r="31" spans="1:24" s="154" customFormat="1" ht="6" customHeight="1" x14ac:dyDescent="0.25">
      <c r="A31" s="65"/>
      <c r="B31" s="1"/>
      <c r="C31" s="36"/>
      <c r="D31" s="36"/>
      <c r="E31" s="36"/>
      <c r="F31" s="36"/>
      <c r="G31" s="104"/>
      <c r="H31" s="104"/>
      <c r="I31" s="104"/>
      <c r="J31" s="104"/>
      <c r="K31" s="104"/>
      <c r="L31" s="36"/>
      <c r="M31" s="132"/>
      <c r="N31" s="132"/>
      <c r="O31" s="66"/>
      <c r="P31" s="63"/>
      <c r="Q31" s="63"/>
      <c r="R31" s="63"/>
      <c r="S31" s="63"/>
      <c r="T31" s="63"/>
      <c r="U31" s="63"/>
      <c r="V31" s="63"/>
      <c r="W31" s="63"/>
      <c r="X31" s="63"/>
    </row>
    <row r="32" spans="1:24" s="154" customFormat="1" x14ac:dyDescent="0.25">
      <c r="A32" s="65"/>
      <c r="B32" s="1"/>
      <c r="C32" s="36"/>
      <c r="D32" s="36"/>
      <c r="E32" s="36"/>
      <c r="F32" s="36"/>
      <c r="G32" s="36"/>
      <c r="H32" s="36"/>
      <c r="I32" s="36"/>
      <c r="J32" s="36"/>
      <c r="K32" s="36"/>
      <c r="L32" s="36"/>
      <c r="M32" s="36"/>
      <c r="N32" s="36"/>
      <c r="O32" s="66"/>
      <c r="P32" s="63"/>
      <c r="Q32" s="63"/>
      <c r="R32" s="63"/>
      <c r="S32" s="63"/>
      <c r="T32" s="63"/>
      <c r="U32" s="63"/>
      <c r="V32" s="63"/>
      <c r="W32" s="63"/>
      <c r="X32" s="63"/>
    </row>
    <row r="33" spans="1:23" ht="13.8" thickBot="1" x14ac:dyDescent="0.3">
      <c r="A33" s="152"/>
      <c r="B33" s="90"/>
      <c r="C33" s="153"/>
      <c r="D33" s="153"/>
      <c r="E33" s="153"/>
      <c r="F33" s="153"/>
      <c r="G33" s="153"/>
      <c r="H33" s="153"/>
      <c r="I33" s="153"/>
      <c r="J33" s="153"/>
      <c r="K33" s="153"/>
      <c r="L33" s="153"/>
      <c r="M33" s="153"/>
      <c r="N33" s="153"/>
      <c r="O33" s="78"/>
    </row>
    <row r="34" spans="1:23" x14ac:dyDescent="0.25">
      <c r="C34" s="182"/>
      <c r="D34" s="182"/>
      <c r="E34" s="182"/>
      <c r="F34" s="180"/>
      <c r="G34" s="182"/>
      <c r="H34" s="182"/>
      <c r="I34" s="180"/>
      <c r="J34" s="182"/>
      <c r="K34" s="182"/>
      <c r="L34" s="180"/>
      <c r="M34" s="180"/>
      <c r="N34" s="182"/>
      <c r="O34" s="182"/>
      <c r="P34" s="182"/>
      <c r="Q34" s="182"/>
      <c r="R34" s="182"/>
      <c r="S34" s="182"/>
      <c r="T34" s="182"/>
      <c r="U34" s="182"/>
      <c r="V34" s="182"/>
      <c r="W34" s="182"/>
    </row>
    <row r="35" spans="1:23" x14ac:dyDescent="0.25">
      <c r="C35" s="182"/>
      <c r="D35" s="182"/>
      <c r="E35" s="182"/>
      <c r="F35" s="180"/>
      <c r="G35" s="182"/>
      <c r="H35" s="182"/>
      <c r="I35" s="180"/>
      <c r="J35" s="182"/>
      <c r="K35" s="182"/>
      <c r="L35" s="180"/>
      <c r="M35" s="180"/>
      <c r="N35" s="182"/>
      <c r="O35" s="182"/>
      <c r="P35" s="182"/>
      <c r="Q35" s="182"/>
      <c r="R35" s="182"/>
      <c r="S35" s="182"/>
      <c r="T35" s="182"/>
      <c r="U35" s="182"/>
      <c r="V35" s="182"/>
      <c r="W35" s="182"/>
    </row>
    <row r="36" spans="1:23" x14ac:dyDescent="0.25">
      <c r="C36" s="182"/>
      <c r="D36" s="182"/>
      <c r="E36" s="182"/>
      <c r="F36" s="180"/>
      <c r="G36" s="182"/>
      <c r="H36" s="182"/>
      <c r="I36" s="180"/>
      <c r="J36" s="182"/>
      <c r="K36" s="182"/>
      <c r="L36" s="180"/>
      <c r="M36" s="180"/>
      <c r="N36" s="182"/>
      <c r="O36" s="182"/>
      <c r="P36" s="182"/>
      <c r="Q36" s="182"/>
      <c r="R36" s="182"/>
      <c r="S36" s="182"/>
      <c r="T36" s="182"/>
      <c r="U36" s="182"/>
      <c r="V36" s="182"/>
      <c r="W36" s="182"/>
    </row>
  </sheetData>
  <sheetProtection selectLockedCells="1"/>
  <customSheetViews>
    <customSheetView guid="{867C32D8-09FC-4C3D-AB70-2F63D87F0E00}" fitToPage="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1"/>
      <headerFooter alignWithMargins="0"/>
    </customSheetView>
    <customSheetView guid="{3EDC081B-7DF3-45A6-8291-B706B0DCCBAC}" showPageBreaks="1" fitToPage="1" printArea="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2"/>
      <headerFooter alignWithMargins="0"/>
    </customSheetView>
    <customSheetView guid="{384CD568-4BF5-41C9-851F-4C9EA22E89B3}" fitToPage="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3"/>
      <headerFooter alignWithMargins="0"/>
    </customSheetView>
  </customSheetViews>
  <mergeCells count="26">
    <mergeCell ref="D8:E9"/>
    <mergeCell ref="G19:H19"/>
    <mergeCell ref="D15:E15"/>
    <mergeCell ref="B2:D2"/>
    <mergeCell ref="J8:K9"/>
    <mergeCell ref="D3:N3"/>
    <mergeCell ref="D5:N5"/>
    <mergeCell ref="M8:N9"/>
    <mergeCell ref="B6:E6"/>
    <mergeCell ref="G8:H9"/>
    <mergeCell ref="M11:N12"/>
    <mergeCell ref="D11:E12"/>
    <mergeCell ref="G11:H12"/>
    <mergeCell ref="J11:K12"/>
    <mergeCell ref="D30:N30"/>
    <mergeCell ref="M14:N15"/>
    <mergeCell ref="J14:K14"/>
    <mergeCell ref="G14:H14"/>
    <mergeCell ref="D14:E14"/>
    <mergeCell ref="J23:K23"/>
    <mergeCell ref="M19:N21"/>
    <mergeCell ref="M23:N27"/>
    <mergeCell ref="D19:E21"/>
    <mergeCell ref="J19:K19"/>
    <mergeCell ref="D23:E27"/>
    <mergeCell ref="G23:H23"/>
  </mergeCells>
  <phoneticPr fontId="6" type="noConversion"/>
  <hyperlinks>
    <hyperlink ref="B6" location="'Guidance Notes for Completion'!L17" display="Click here to return Guidance Notes for Table 1"/>
  </hyperlinks>
  <printOptions horizontalCentered="1" verticalCentered="1"/>
  <pageMargins left="0.19685039370078741" right="0.19685039370078741" top="0.19685039370078741" bottom="0.19685039370078741" header="0.51181102362204722" footer="0.51181102362204722"/>
  <pageSetup paperSize="9" scale="83" orientation="landscape" r:id="rId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50"/>
  <sheetViews>
    <sheetView workbookViewId="0">
      <selection activeCell="I14" sqref="I14"/>
    </sheetView>
  </sheetViews>
  <sheetFormatPr defaultColWidth="9.109375" defaultRowHeight="13.2" x14ac:dyDescent="0.25"/>
  <cols>
    <col min="1" max="1" width="5.6640625" style="63" customWidth="1"/>
    <col min="2" max="2" width="25.6640625" style="63" customWidth="1"/>
    <col min="3" max="3" width="24.6640625" style="63" customWidth="1"/>
    <col min="4" max="4" width="3.88671875" style="154" customWidth="1"/>
    <col min="5" max="5" width="12.33203125" style="63" customWidth="1"/>
    <col min="6" max="6" width="2.6640625" style="63" customWidth="1"/>
    <col min="7" max="7" width="13" style="63" customWidth="1"/>
    <col min="8" max="8" width="3.88671875" style="154" customWidth="1"/>
    <col min="9" max="9" width="80.6640625" style="154" customWidth="1"/>
    <col min="10" max="16384" width="9.109375" style="63"/>
  </cols>
  <sheetData>
    <row r="1" spans="1:12" ht="13.8" thickBot="1" x14ac:dyDescent="0.3">
      <c r="A1" s="156"/>
      <c r="B1" s="141"/>
      <c r="C1" s="141"/>
      <c r="D1" s="141"/>
      <c r="E1" s="141"/>
      <c r="F1" s="141"/>
      <c r="G1" s="141"/>
      <c r="H1" s="141"/>
      <c r="I1" s="235" t="s">
        <v>86</v>
      </c>
      <c r="J1" s="91"/>
    </row>
    <row r="2" spans="1:12" ht="16.8" thickTop="1" thickBot="1" x14ac:dyDescent="0.35">
      <c r="A2" s="65"/>
      <c r="B2" s="449" t="str">
        <f>('T1 Personal Allowances'!B2:D2)</f>
        <v>COUNCIL NAME Dungannon &amp; South Tyrone Borough Council</v>
      </c>
      <c r="C2" s="450"/>
      <c r="D2" s="36"/>
      <c r="E2" s="36"/>
      <c r="F2" s="36"/>
      <c r="G2" s="36"/>
      <c r="H2" s="36"/>
      <c r="I2" s="36"/>
      <c r="J2" s="66"/>
    </row>
    <row r="3" spans="1:12" ht="21.6" thickTop="1" x14ac:dyDescent="0.4">
      <c r="A3" s="65"/>
      <c r="B3" s="345" t="s">
        <v>112</v>
      </c>
      <c r="C3" s="345"/>
      <c r="D3" s="345"/>
      <c r="E3" s="345"/>
      <c r="F3" s="345"/>
      <c r="G3" s="345"/>
      <c r="H3" s="345"/>
      <c r="I3" s="345"/>
      <c r="J3" s="451"/>
      <c r="K3" s="206"/>
      <c r="L3" s="206"/>
    </row>
    <row r="4" spans="1:12" ht="21.6" thickBot="1" x14ac:dyDescent="0.45">
      <c r="A4" s="65"/>
      <c r="B4" s="345" t="s">
        <v>76</v>
      </c>
      <c r="C4" s="345"/>
      <c r="D4" s="345"/>
      <c r="E4" s="345"/>
      <c r="F4" s="345"/>
      <c r="G4" s="345"/>
      <c r="H4" s="345"/>
      <c r="I4" s="345"/>
      <c r="J4" s="66"/>
    </row>
    <row r="5" spans="1:12" ht="14.25" customHeight="1" thickBot="1" x14ac:dyDescent="0.45">
      <c r="A5" s="65"/>
      <c r="B5" s="305" t="s">
        <v>61</v>
      </c>
      <c r="C5" s="307"/>
      <c r="D5" s="81"/>
      <c r="E5" s="81"/>
      <c r="F5" s="81"/>
      <c r="G5" s="81"/>
      <c r="H5" s="165"/>
      <c r="I5" s="165"/>
      <c r="J5" s="66"/>
    </row>
    <row r="6" spans="1:12" ht="8.25" customHeight="1" thickBot="1" x14ac:dyDescent="0.3">
      <c r="A6" s="65"/>
      <c r="B6" s="36"/>
      <c r="C6" s="36"/>
      <c r="D6" s="36"/>
      <c r="E6" s="36"/>
      <c r="F6" s="36"/>
      <c r="G6" s="36"/>
      <c r="H6" s="36"/>
      <c r="I6" s="36"/>
      <c r="J6" s="66"/>
    </row>
    <row r="7" spans="1:12" ht="13.5" customHeight="1" thickBot="1" x14ac:dyDescent="0.3">
      <c r="A7" s="65"/>
      <c r="B7" s="452" t="s">
        <v>25</v>
      </c>
      <c r="C7" s="453"/>
      <c r="D7" s="36"/>
      <c r="E7" s="47" t="s">
        <v>15</v>
      </c>
      <c r="F7" s="7"/>
      <c r="G7" s="7"/>
      <c r="H7" s="36"/>
      <c r="I7" s="47" t="s">
        <v>17</v>
      </c>
      <c r="J7" s="66"/>
    </row>
    <row r="8" spans="1:12" ht="5.25" customHeight="1" x14ac:dyDescent="0.25">
      <c r="A8" s="65"/>
      <c r="B8" s="48"/>
      <c r="C8" s="48"/>
      <c r="D8" s="36"/>
      <c r="E8" s="7"/>
      <c r="F8" s="7"/>
      <c r="G8" s="7"/>
      <c r="H8" s="36"/>
      <c r="I8" s="7"/>
      <c r="J8" s="66"/>
    </row>
    <row r="9" spans="1:12" s="218" customFormat="1" ht="12" customHeight="1" x14ac:dyDescent="0.2">
      <c r="A9" s="213"/>
      <c r="B9" s="440" t="s">
        <v>7</v>
      </c>
      <c r="C9" s="441"/>
      <c r="D9" s="214"/>
      <c r="E9" s="215" t="s">
        <v>8</v>
      </c>
      <c r="F9" s="216"/>
      <c r="G9" s="216"/>
      <c r="H9" s="214"/>
      <c r="I9" s="215" t="s">
        <v>9</v>
      </c>
      <c r="J9" s="217"/>
    </row>
    <row r="10" spans="1:12" ht="18" customHeight="1" thickBot="1" x14ac:dyDescent="0.3">
      <c r="A10" s="65"/>
      <c r="B10" s="48"/>
      <c r="C10" s="48"/>
      <c r="D10" s="36"/>
      <c r="E10" s="7"/>
      <c r="F10" s="7"/>
      <c r="G10" s="7"/>
      <c r="H10" s="36"/>
      <c r="I10" s="7"/>
      <c r="J10" s="66"/>
    </row>
    <row r="11" spans="1:12" ht="60" customHeight="1" thickBot="1" x14ac:dyDescent="0.3">
      <c r="A11" s="65"/>
      <c r="B11" s="446" t="s">
        <v>14</v>
      </c>
      <c r="C11" s="447"/>
      <c r="D11" s="49"/>
      <c r="E11" s="202"/>
      <c r="F11" s="92"/>
      <c r="G11" s="92"/>
      <c r="H11" s="36"/>
      <c r="I11" s="207"/>
      <c r="J11" s="66"/>
    </row>
    <row r="12" spans="1:12" s="154" customFormat="1" ht="13.8" thickBot="1" x14ac:dyDescent="0.3">
      <c r="A12" s="65"/>
      <c r="B12" s="50"/>
      <c r="C12" s="50"/>
      <c r="D12" s="454"/>
      <c r="E12" s="51"/>
      <c r="F12" s="51"/>
      <c r="G12" s="51"/>
      <c r="H12" s="36"/>
      <c r="I12" s="219"/>
      <c r="J12" s="66"/>
    </row>
    <row r="13" spans="1:12" s="212" customFormat="1" ht="66" customHeight="1" thickBot="1" x14ac:dyDescent="0.3">
      <c r="A13" s="209"/>
      <c r="B13" s="456" t="s">
        <v>18</v>
      </c>
      <c r="C13" s="457"/>
      <c r="D13" s="454"/>
      <c r="E13" s="208" t="s">
        <v>148</v>
      </c>
      <c r="F13" s="92"/>
      <c r="G13" s="92"/>
      <c r="H13" s="210"/>
      <c r="I13" s="204" t="s">
        <v>153</v>
      </c>
      <c r="J13" s="211"/>
    </row>
    <row r="14" spans="1:12" ht="13.8" thickBot="1" x14ac:dyDescent="0.3">
      <c r="A14" s="65"/>
      <c r="B14" s="36"/>
      <c r="C14" s="36"/>
      <c r="D14" s="36"/>
      <c r="E14" s="36"/>
      <c r="F14" s="36"/>
      <c r="G14" s="36"/>
      <c r="H14" s="36"/>
      <c r="I14" s="36"/>
      <c r="J14" s="66"/>
    </row>
    <row r="15" spans="1:12" ht="12.75" customHeight="1" x14ac:dyDescent="0.25">
      <c r="A15" s="65"/>
      <c r="B15" s="448" t="s">
        <v>16</v>
      </c>
      <c r="C15" s="421"/>
      <c r="D15" s="36"/>
      <c r="E15" s="36"/>
      <c r="F15" s="36"/>
      <c r="G15" s="4" t="s">
        <v>63</v>
      </c>
      <c r="H15" s="36"/>
      <c r="I15" s="36"/>
      <c r="J15" s="66"/>
    </row>
    <row r="16" spans="1:12" s="154" customFormat="1" ht="13.8" thickBot="1" x14ac:dyDescent="0.3">
      <c r="A16" s="65"/>
      <c r="B16" s="422"/>
      <c r="C16" s="423"/>
      <c r="D16" s="36"/>
      <c r="E16" s="36"/>
      <c r="F16" s="36"/>
      <c r="G16" s="13" t="s">
        <v>2</v>
      </c>
      <c r="H16" s="36"/>
      <c r="I16" s="36"/>
      <c r="J16" s="66"/>
    </row>
    <row r="17" spans="1:10" s="154" customFormat="1" ht="13.8" thickBot="1" x14ac:dyDescent="0.3">
      <c r="A17" s="65"/>
      <c r="B17" s="422"/>
      <c r="C17" s="423"/>
      <c r="D17" s="36"/>
      <c r="E17" s="36"/>
      <c r="F17" s="36"/>
      <c r="G17" s="7"/>
      <c r="H17" s="36"/>
      <c r="I17" s="36"/>
      <c r="J17" s="66"/>
    </row>
    <row r="18" spans="1:10" s="154" customFormat="1" x14ac:dyDescent="0.25">
      <c r="A18" s="65"/>
      <c r="B18" s="442" t="s">
        <v>26</v>
      </c>
      <c r="C18" s="443"/>
      <c r="D18" s="36"/>
      <c r="E18" s="455">
        <f>2.37+232.75</f>
        <v>235.12</v>
      </c>
      <c r="F18" s="93"/>
      <c r="G18" s="458"/>
      <c r="H18" s="36"/>
      <c r="I18" s="419"/>
      <c r="J18" s="66"/>
    </row>
    <row r="19" spans="1:10" s="154" customFormat="1" x14ac:dyDescent="0.25">
      <c r="A19" s="65"/>
      <c r="B19" s="444"/>
      <c r="C19" s="445"/>
      <c r="D19" s="36"/>
      <c r="E19" s="418"/>
      <c r="F19" s="93"/>
      <c r="G19" s="412"/>
      <c r="H19" s="36"/>
      <c r="I19" s="410"/>
      <c r="J19" s="66"/>
    </row>
    <row r="20" spans="1:10" s="154" customFormat="1" x14ac:dyDescent="0.25">
      <c r="A20" s="65"/>
      <c r="B20" s="442" t="s">
        <v>27</v>
      </c>
      <c r="C20" s="443"/>
      <c r="D20" s="36"/>
      <c r="E20" s="401"/>
      <c r="F20" s="93"/>
      <c r="G20" s="412"/>
      <c r="H20" s="36"/>
      <c r="I20" s="410"/>
      <c r="J20" s="66"/>
    </row>
    <row r="21" spans="1:10" s="154" customFormat="1" x14ac:dyDescent="0.25">
      <c r="A21" s="65"/>
      <c r="B21" s="444"/>
      <c r="C21" s="445"/>
      <c r="D21" s="36"/>
      <c r="E21" s="418"/>
      <c r="F21" s="93"/>
      <c r="G21" s="412"/>
      <c r="H21" s="36"/>
      <c r="I21" s="410"/>
      <c r="J21" s="66"/>
    </row>
    <row r="22" spans="1:10" s="154" customFormat="1" x14ac:dyDescent="0.25">
      <c r="A22" s="65"/>
      <c r="B22" s="439" t="s">
        <v>92</v>
      </c>
      <c r="C22" s="435"/>
      <c r="D22" s="36"/>
      <c r="E22" s="401"/>
      <c r="F22" s="93"/>
      <c r="G22" s="412"/>
      <c r="H22" s="36"/>
      <c r="I22" s="410"/>
      <c r="J22" s="66"/>
    </row>
    <row r="23" spans="1:10" s="154" customFormat="1" x14ac:dyDescent="0.25">
      <c r="A23" s="65"/>
      <c r="B23" s="434"/>
      <c r="C23" s="435"/>
      <c r="D23" s="36"/>
      <c r="E23" s="418"/>
      <c r="F23" s="93"/>
      <c r="G23" s="412"/>
      <c r="H23" s="36"/>
      <c r="I23" s="410"/>
      <c r="J23" s="66"/>
    </row>
    <row r="24" spans="1:10" s="154" customFormat="1" x14ac:dyDescent="0.25">
      <c r="A24" s="65"/>
      <c r="B24" s="432" t="s">
        <v>93</v>
      </c>
      <c r="C24" s="433"/>
      <c r="D24" s="36"/>
      <c r="E24" s="401"/>
      <c r="F24" s="93"/>
      <c r="G24" s="412"/>
      <c r="H24" s="36"/>
      <c r="I24" s="410"/>
      <c r="J24" s="66"/>
    </row>
    <row r="25" spans="1:10" s="154" customFormat="1" x14ac:dyDescent="0.25">
      <c r="A25" s="65"/>
      <c r="B25" s="434"/>
      <c r="C25" s="435"/>
      <c r="D25" s="36"/>
      <c r="E25" s="418"/>
      <c r="F25" s="93"/>
      <c r="G25" s="412"/>
      <c r="H25" s="36"/>
      <c r="I25" s="410"/>
      <c r="J25" s="66"/>
    </row>
    <row r="26" spans="1:10" s="154" customFormat="1" x14ac:dyDescent="0.25">
      <c r="A26" s="65"/>
      <c r="B26" s="434" t="s">
        <v>41</v>
      </c>
      <c r="C26" s="435"/>
      <c r="D26" s="36"/>
      <c r="E26" s="401">
        <v>4200.0200000000004</v>
      </c>
      <c r="F26" s="93"/>
      <c r="G26" s="412"/>
      <c r="H26" s="36"/>
      <c r="I26" s="410"/>
      <c r="J26" s="66"/>
    </row>
    <row r="27" spans="1:10" s="154" customFormat="1" x14ac:dyDescent="0.25">
      <c r="A27" s="65"/>
      <c r="B27" s="434"/>
      <c r="C27" s="435"/>
      <c r="D27" s="36"/>
      <c r="E27" s="418"/>
      <c r="F27" s="93"/>
      <c r="G27" s="412"/>
      <c r="H27" s="36"/>
      <c r="I27" s="410"/>
      <c r="J27" s="66"/>
    </row>
    <row r="28" spans="1:10" s="154" customFormat="1" x14ac:dyDescent="0.25">
      <c r="A28" s="65"/>
      <c r="B28" s="439" t="s">
        <v>94</v>
      </c>
      <c r="C28" s="435"/>
      <c r="D28" s="36"/>
      <c r="E28" s="401"/>
      <c r="F28" s="93"/>
      <c r="G28" s="412"/>
      <c r="H28" s="36"/>
      <c r="I28" s="410"/>
      <c r="J28" s="66"/>
    </row>
    <row r="29" spans="1:10" s="154" customFormat="1" x14ac:dyDescent="0.25">
      <c r="A29" s="65"/>
      <c r="B29" s="434"/>
      <c r="C29" s="435"/>
      <c r="D29" s="36"/>
      <c r="E29" s="418"/>
      <c r="F29" s="93"/>
      <c r="G29" s="412"/>
      <c r="H29" s="36"/>
      <c r="I29" s="410"/>
      <c r="J29" s="66"/>
    </row>
    <row r="30" spans="1:10" s="154" customFormat="1" x14ac:dyDescent="0.25">
      <c r="A30" s="65"/>
      <c r="B30" s="439" t="s">
        <v>95</v>
      </c>
      <c r="C30" s="435"/>
      <c r="D30" s="36"/>
      <c r="E30" s="401">
        <f>100+120+32.99</f>
        <v>252.99</v>
      </c>
      <c r="F30" s="93"/>
      <c r="G30" s="412"/>
      <c r="H30" s="36"/>
      <c r="I30" s="426"/>
      <c r="J30" s="66"/>
    </row>
    <row r="31" spans="1:10" s="154" customFormat="1" x14ac:dyDescent="0.25">
      <c r="A31" s="65"/>
      <c r="B31" s="434"/>
      <c r="C31" s="435"/>
      <c r="D31" s="36"/>
      <c r="E31" s="418"/>
      <c r="F31" s="93"/>
      <c r="G31" s="412"/>
      <c r="H31" s="36"/>
      <c r="I31" s="410"/>
      <c r="J31" s="66"/>
    </row>
    <row r="32" spans="1:10" s="154" customFormat="1" x14ac:dyDescent="0.25">
      <c r="A32" s="65"/>
      <c r="B32" s="396" t="s">
        <v>96</v>
      </c>
      <c r="C32" s="397"/>
      <c r="D32" s="36"/>
      <c r="E32" s="401"/>
      <c r="F32" s="93"/>
      <c r="G32" s="404"/>
      <c r="H32" s="36"/>
      <c r="I32" s="401"/>
      <c r="J32" s="66"/>
    </row>
    <row r="33" spans="1:22" s="154" customFormat="1" x14ac:dyDescent="0.25">
      <c r="A33" s="65"/>
      <c r="B33" s="398"/>
      <c r="C33" s="399"/>
      <c r="D33" s="36"/>
      <c r="E33" s="402"/>
      <c r="F33" s="93"/>
      <c r="G33" s="405"/>
      <c r="H33" s="36"/>
      <c r="I33" s="418"/>
      <c r="J33" s="66"/>
    </row>
    <row r="34" spans="1:22" s="154" customFormat="1" x14ac:dyDescent="0.25">
      <c r="A34" s="65"/>
      <c r="B34" s="400" t="s">
        <v>91</v>
      </c>
      <c r="C34" s="397"/>
      <c r="D34" s="36"/>
      <c r="E34" s="403"/>
      <c r="F34" s="93"/>
      <c r="G34" s="404"/>
      <c r="H34" s="36"/>
      <c r="I34" s="401"/>
      <c r="J34" s="66"/>
    </row>
    <row r="35" spans="1:22" s="154" customFormat="1" x14ac:dyDescent="0.25">
      <c r="A35" s="65"/>
      <c r="B35" s="398"/>
      <c r="C35" s="399"/>
      <c r="D35" s="36"/>
      <c r="E35" s="402"/>
      <c r="F35" s="93"/>
      <c r="G35" s="405"/>
      <c r="H35" s="36"/>
      <c r="I35" s="418"/>
      <c r="J35" s="66"/>
    </row>
    <row r="36" spans="1:22" s="154" customFormat="1" x14ac:dyDescent="0.25">
      <c r="A36" s="65"/>
      <c r="B36" s="436" t="s">
        <v>149</v>
      </c>
      <c r="C36" s="437"/>
      <c r="D36" s="36"/>
      <c r="E36" s="401">
        <v>296.68</v>
      </c>
      <c r="F36" s="93"/>
      <c r="G36" s="412"/>
      <c r="H36" s="36"/>
      <c r="I36" s="410"/>
      <c r="J36" s="66"/>
    </row>
    <row r="37" spans="1:22" s="154" customFormat="1" x14ac:dyDescent="0.25">
      <c r="A37" s="65"/>
      <c r="B37" s="438"/>
      <c r="C37" s="437"/>
      <c r="D37" s="36"/>
      <c r="E37" s="415"/>
      <c r="F37" s="93"/>
      <c r="G37" s="412"/>
      <c r="H37" s="36"/>
      <c r="I37" s="410"/>
      <c r="J37" s="66"/>
    </row>
    <row r="38" spans="1:22" s="154" customFormat="1" x14ac:dyDescent="0.25">
      <c r="A38" s="65"/>
      <c r="B38" s="427"/>
      <c r="C38" s="428"/>
      <c r="D38" s="36"/>
      <c r="E38" s="415"/>
      <c r="F38" s="93"/>
      <c r="G38" s="412"/>
      <c r="H38" s="36"/>
      <c r="I38" s="410"/>
      <c r="J38" s="66"/>
    </row>
    <row r="39" spans="1:22" s="154" customFormat="1" x14ac:dyDescent="0.25">
      <c r="A39" s="65"/>
      <c r="B39" s="429"/>
      <c r="C39" s="428"/>
      <c r="D39" s="36"/>
      <c r="E39" s="415"/>
      <c r="F39" s="93"/>
      <c r="G39" s="412"/>
      <c r="H39" s="36"/>
      <c r="I39" s="410"/>
      <c r="J39" s="66"/>
    </row>
    <row r="40" spans="1:22" s="154" customFormat="1" ht="13.8" thickBot="1" x14ac:dyDescent="0.3">
      <c r="A40" s="65"/>
      <c r="B40" s="430"/>
      <c r="C40" s="431"/>
      <c r="D40" s="36"/>
      <c r="E40" s="416"/>
      <c r="F40" s="93"/>
      <c r="G40" s="417"/>
      <c r="H40" s="36"/>
      <c r="I40" s="411"/>
      <c r="J40" s="66"/>
    </row>
    <row r="41" spans="1:22" s="154" customFormat="1" ht="13.8" thickBot="1" x14ac:dyDescent="0.3">
      <c r="A41" s="65"/>
      <c r="B41" s="36"/>
      <c r="C41" s="36"/>
      <c r="D41" s="36"/>
      <c r="E41" s="36"/>
      <c r="F41" s="36"/>
      <c r="G41" s="36"/>
      <c r="H41" s="36"/>
      <c r="I41" s="36"/>
      <c r="J41" s="66"/>
    </row>
    <row r="42" spans="1:22" ht="12.75" customHeight="1" thickBot="1" x14ac:dyDescent="0.3">
      <c r="A42" s="65"/>
      <c r="B42" s="420" t="s">
        <v>113</v>
      </c>
      <c r="C42" s="421"/>
      <c r="D42" s="36"/>
      <c r="E42" s="414"/>
      <c r="F42" s="40"/>
      <c r="G42" s="40"/>
      <c r="H42" s="36"/>
      <c r="I42" s="36"/>
      <c r="J42" s="66"/>
    </row>
    <row r="43" spans="1:22" ht="13.8" thickBot="1" x14ac:dyDescent="0.3">
      <c r="A43" s="65"/>
      <c r="B43" s="422"/>
      <c r="C43" s="423"/>
      <c r="D43" s="36"/>
      <c r="E43" s="414"/>
      <c r="F43" s="40"/>
      <c r="G43" s="203">
        <f>SUM(G18:G40)</f>
        <v>0</v>
      </c>
      <c r="H43" s="45"/>
      <c r="I43" s="76"/>
      <c r="J43" s="66"/>
    </row>
    <row r="44" spans="1:22" ht="13.8" thickBot="1" x14ac:dyDescent="0.3">
      <c r="A44" s="65"/>
      <c r="B44" s="424"/>
      <c r="C44" s="425"/>
      <c r="D44" s="36"/>
      <c r="E44" s="414"/>
      <c r="F44" s="40"/>
      <c r="G44" s="40"/>
      <c r="H44" s="36"/>
      <c r="I44" s="36"/>
      <c r="J44" s="66"/>
    </row>
    <row r="45" spans="1:22" ht="13.8" thickBot="1" x14ac:dyDescent="0.3">
      <c r="A45" s="65"/>
      <c r="B45" s="36"/>
      <c r="C45" s="36"/>
      <c r="D45" s="36"/>
      <c r="E45" s="36"/>
      <c r="F45" s="36"/>
      <c r="G45" s="36"/>
      <c r="H45" s="36"/>
      <c r="I45" s="36"/>
      <c r="J45" s="66"/>
    </row>
    <row r="46" spans="1:22" ht="18" customHeight="1" thickBot="1" x14ac:dyDescent="0.3">
      <c r="A46" s="65"/>
      <c r="B46" s="23" t="s">
        <v>64</v>
      </c>
      <c r="C46" s="24" t="s">
        <v>33</v>
      </c>
      <c r="D46" s="413" t="s">
        <v>150</v>
      </c>
      <c r="E46" s="413"/>
      <c r="F46" s="407"/>
      <c r="G46" s="407"/>
      <c r="H46" s="407"/>
      <c r="I46" s="408"/>
      <c r="J46" s="187"/>
      <c r="K46" s="186"/>
      <c r="L46" s="186"/>
      <c r="M46" s="186"/>
      <c r="N46" s="186"/>
      <c r="O46" s="186"/>
      <c r="P46" s="186"/>
      <c r="Q46" s="186"/>
      <c r="R46" s="186"/>
      <c r="S46" s="186"/>
      <c r="T46" s="186"/>
      <c r="U46" s="186"/>
      <c r="V46" s="186"/>
    </row>
    <row r="47" spans="1:22" ht="18" customHeight="1" thickBot="1" x14ac:dyDescent="0.3">
      <c r="A47" s="65"/>
      <c r="B47" s="25"/>
      <c r="C47" s="26" t="s">
        <v>34</v>
      </c>
      <c r="D47" s="406" t="s">
        <v>151</v>
      </c>
      <c r="E47" s="406"/>
      <c r="F47" s="407"/>
      <c r="G47" s="407"/>
      <c r="H47" s="407"/>
      <c r="I47" s="408"/>
      <c r="J47" s="35"/>
      <c r="K47" s="180"/>
      <c r="L47" s="180"/>
      <c r="M47" s="180"/>
      <c r="N47" s="180"/>
      <c r="O47" s="180"/>
      <c r="P47" s="180"/>
      <c r="Q47" s="180"/>
      <c r="R47" s="180"/>
      <c r="S47" s="180"/>
      <c r="T47" s="180"/>
      <c r="U47" s="180"/>
      <c r="V47" s="180"/>
    </row>
    <row r="48" spans="1:22" ht="18" customHeight="1" thickBot="1" x14ac:dyDescent="0.3">
      <c r="A48" s="65"/>
      <c r="B48" s="25"/>
      <c r="C48" s="27" t="s">
        <v>36</v>
      </c>
      <c r="D48" s="409" t="s">
        <v>152</v>
      </c>
      <c r="E48" s="406"/>
      <c r="F48" s="407"/>
      <c r="G48" s="407"/>
      <c r="H48" s="407"/>
      <c r="I48" s="408"/>
      <c r="J48" s="35"/>
      <c r="K48" s="180"/>
      <c r="L48" s="180"/>
      <c r="M48" s="180"/>
      <c r="N48" s="182"/>
      <c r="O48" s="182"/>
      <c r="P48" s="182"/>
      <c r="Q48" s="182"/>
      <c r="R48" s="182"/>
      <c r="S48" s="182"/>
      <c r="T48" s="182"/>
      <c r="U48" s="182"/>
      <c r="V48" s="182"/>
    </row>
    <row r="49" spans="1:22" ht="18" customHeight="1" thickBot="1" x14ac:dyDescent="0.3">
      <c r="A49" s="65"/>
      <c r="B49" s="28"/>
      <c r="C49" s="29"/>
      <c r="D49" s="29"/>
      <c r="E49" s="29"/>
      <c r="F49" s="29"/>
      <c r="G49" s="29"/>
      <c r="H49" s="29"/>
      <c r="I49" s="30"/>
      <c r="J49" s="35"/>
      <c r="K49" s="180"/>
      <c r="L49" s="180"/>
      <c r="M49" s="180"/>
      <c r="N49" s="182"/>
      <c r="O49" s="182"/>
      <c r="P49" s="182"/>
      <c r="Q49" s="182"/>
      <c r="R49" s="182"/>
      <c r="S49" s="182"/>
      <c r="T49" s="182"/>
      <c r="U49" s="182"/>
      <c r="V49" s="182"/>
    </row>
    <row r="50" spans="1:22" ht="13.8" thickBot="1" x14ac:dyDescent="0.3">
      <c r="A50" s="152"/>
      <c r="B50" s="153"/>
      <c r="C50" s="153"/>
      <c r="D50" s="153"/>
      <c r="E50" s="153"/>
      <c r="F50" s="153"/>
      <c r="G50" s="153"/>
      <c r="H50" s="153"/>
      <c r="I50" s="153"/>
      <c r="J50" s="78"/>
      <c r="K50" s="154"/>
      <c r="L50" s="154"/>
      <c r="M50" s="154"/>
    </row>
  </sheetData>
  <sheetProtection selectLockedCells="1"/>
  <customSheetViews>
    <customSheetView guid="{867C32D8-09FC-4C3D-AB70-2F63D87F0E00}" fitToPage="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1"/>
      <headerFooter alignWithMargins="0"/>
    </customSheetView>
    <customSheetView guid="{3EDC081B-7DF3-45A6-8291-B706B0DCCBAC}" showPageBreaks="1" fitToPage="1" printArea="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2"/>
      <headerFooter alignWithMargins="0"/>
    </customSheetView>
    <customSheetView guid="{384CD568-4BF5-41C9-851F-4C9EA22E89B3}" fitToPage="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3"/>
      <headerFooter alignWithMargins="0"/>
    </customSheetView>
  </customSheetViews>
  <mergeCells count="56">
    <mergeCell ref="D12:D13"/>
    <mergeCell ref="E18:E19"/>
    <mergeCell ref="B13:C13"/>
    <mergeCell ref="G18:G19"/>
    <mergeCell ref="B22:C23"/>
    <mergeCell ref="B20:C21"/>
    <mergeCell ref="B2:C2"/>
    <mergeCell ref="B4:I4"/>
    <mergeCell ref="B5:C5"/>
    <mergeCell ref="B3:J3"/>
    <mergeCell ref="B7:C7"/>
    <mergeCell ref="B28:C29"/>
    <mergeCell ref="B9:C9"/>
    <mergeCell ref="B18:C19"/>
    <mergeCell ref="B11:C11"/>
    <mergeCell ref="B15:C17"/>
    <mergeCell ref="B42:C44"/>
    <mergeCell ref="I24:I25"/>
    <mergeCell ref="I26:I27"/>
    <mergeCell ref="I28:I29"/>
    <mergeCell ref="I30:I31"/>
    <mergeCell ref="B38:C40"/>
    <mergeCell ref="E28:E29"/>
    <mergeCell ref="E24:E25"/>
    <mergeCell ref="E26:E27"/>
    <mergeCell ref="B24:C25"/>
    <mergeCell ref="E30:E31"/>
    <mergeCell ref="B36:C37"/>
    <mergeCell ref="G24:G25"/>
    <mergeCell ref="G30:G31"/>
    <mergeCell ref="B26:C27"/>
    <mergeCell ref="B30:C31"/>
    <mergeCell ref="I18:I19"/>
    <mergeCell ref="E22:E23"/>
    <mergeCell ref="I20:I21"/>
    <mergeCell ref="I22:I23"/>
    <mergeCell ref="G20:G21"/>
    <mergeCell ref="G22:G23"/>
    <mergeCell ref="E20:E21"/>
    <mergeCell ref="D47:I47"/>
    <mergeCell ref="D48:I48"/>
    <mergeCell ref="I36:I40"/>
    <mergeCell ref="G26:G27"/>
    <mergeCell ref="G28:G29"/>
    <mergeCell ref="D46:I46"/>
    <mergeCell ref="E42:E44"/>
    <mergeCell ref="E36:E40"/>
    <mergeCell ref="G36:G40"/>
    <mergeCell ref="I32:I33"/>
    <mergeCell ref="I34:I35"/>
    <mergeCell ref="B32:C33"/>
    <mergeCell ref="B34:C35"/>
    <mergeCell ref="E32:E33"/>
    <mergeCell ref="E34:E35"/>
    <mergeCell ref="G32:G33"/>
    <mergeCell ref="G34:G35"/>
  </mergeCells>
  <phoneticPr fontId="6" type="noConversion"/>
  <hyperlinks>
    <hyperlink ref="B5" location="'Guidance Notes for Completion'!L17" display="Click here to return Guidance Notes for Table 1"/>
    <hyperlink ref="B5:E5" location="'Guidance Notes for Completion'!A31" display="Click to return to Guidance Notes for Table 4"/>
    <hyperlink ref="D48" r:id="rId4"/>
  </hyperlinks>
  <printOptions horizontalCentered="1" verticalCentered="1"/>
  <pageMargins left="0.39370078740157483" right="0.39370078740157483" top="0.39370078740157483" bottom="0.39370078740157483" header="0.51181102362204722" footer="0.51181102362204722"/>
  <pageSetup paperSize="9" scale="71"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Guidance Notes for Completion</vt:lpstr>
      <vt:lpstr>T1 Personal Allowances</vt:lpstr>
      <vt:lpstr>T2 Expenses</vt:lpstr>
      <vt:lpstr>T3 Chair -Vice Chair Allowance</vt:lpstr>
      <vt:lpstr>T4 Member Services</vt:lpstr>
      <vt:lpstr>'Guidance Notes for Completion'!Print_Area</vt:lpstr>
      <vt:lpstr>'T1 Personal Allowances'!Print_Area</vt:lpstr>
      <vt:lpstr>'T2 Expenses'!Print_Area</vt:lpstr>
      <vt:lpstr>'T3 Chair -Vice Chair Allowance'!Print_Area</vt:lpstr>
      <vt:lpstr>'T4 Member Services'!Print_Area</vt:lpstr>
      <vt:lpstr>'T1 Personal Allowances'!Print_Titles</vt:lpstr>
      <vt:lpstr>'T2 Expenses'!Print_Titles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Leah Wright</cp:lastModifiedBy>
  <cp:lastPrinted>2015-09-28T17:06:43Z</cp:lastPrinted>
  <dcterms:created xsi:type="dcterms:W3CDTF">2008-05-22T09:39:54Z</dcterms:created>
  <dcterms:modified xsi:type="dcterms:W3CDTF">2019-08-01T13:18:33Z</dcterms:modified>
</cp:coreProperties>
</file>