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codeName="ThisWorkbook" defaultThemeVersion="124226"/>
  <mc:AlternateContent xmlns:mc="http://schemas.openxmlformats.org/markup-compatibility/2006">
    <mc:Choice Requires="x15">
      <x15ac:absPath xmlns:x15ac="http://schemas.microsoft.com/office/spreadsheetml/2010/11/ac" url="/Users/keira.robinson/Desktop/"/>
    </mc:Choice>
  </mc:AlternateContent>
  <xr:revisionPtr revIDLastSave="0" documentId="13_ncr:1_{0208D402-8A9F-BC4C-AAA9-DCC243D9D1A7}" xr6:coauthVersionLast="46" xr6:coauthVersionMax="46" xr10:uidLastSave="{00000000-0000-0000-0000-000000000000}"/>
  <bookViews>
    <workbookView xWindow="3420" yWindow="980" windowWidth="34460" windowHeight="16960" xr2:uid="{00000000-000D-0000-FFFF-FFFF00000000}"/>
  </bookViews>
  <sheets>
    <sheet name="Guidance Notes for Completion" sheetId="1" r:id="rId1"/>
    <sheet name="T1 Personal Allowances" sheetId="2" r:id="rId2"/>
    <sheet name="T2 Expenses" sheetId="3" r:id="rId3"/>
    <sheet name="T3 Presiding Councillor Allow" sheetId="4" r:id="rId4"/>
    <sheet name="T4 Member Services" sheetId="5" r:id="rId5"/>
  </sheets>
  <definedNames>
    <definedName name="_xlnm.Print_Area" localSheetId="0">'Guidance Notes for Completion'!$A$1:$P$46</definedName>
    <definedName name="_xlnm.Print_Area" localSheetId="1">'T1 Personal Allowances'!$A$1:$Q$88</definedName>
    <definedName name="_xlnm.Print_Area" localSheetId="2">'T2 Expenses'!$A$1:$R$86</definedName>
    <definedName name="_xlnm.Print_Area" localSheetId="3">'T3 Presiding Councillor Allow'!$A$1:$P$35</definedName>
    <definedName name="_xlnm.Print_Area" localSheetId="4">'T4 Member Services'!$A$1:$J$49</definedName>
    <definedName name="_xlnm.Print_Titles" localSheetId="1">'T1 Personal Allowances'!$2:$14</definedName>
    <definedName name="_xlnm.Print_Titles" localSheetId="2">'T2 Expenses'!$2:$15</definedName>
    <definedName name="Z_384CD568_4BF5_41C9_851F_4C9EA22E89B3_.wvu.PrintArea" localSheetId="0" hidden="1">'Guidance Notes for Completion'!$A$1:$P$46</definedName>
    <definedName name="Z_384CD568_4BF5_41C9_851F_4C9EA22E89B3_.wvu.PrintArea" localSheetId="1" hidden="1">'T1 Personal Allowances'!$A$2:$Q$88</definedName>
    <definedName name="Z_384CD568_4BF5_41C9_851F_4C9EA22E89B3_.wvu.PrintArea" localSheetId="2" hidden="1">'T2 Expenses'!$A$2:$R$86</definedName>
    <definedName name="Z_384CD568_4BF5_41C9_851F_4C9EA22E89B3_.wvu.PrintArea" localSheetId="3" hidden="1">'T3 Presiding Councillor Allow'!$A$2:$O$35</definedName>
    <definedName name="Z_384CD568_4BF5_41C9_851F_4C9EA22E89B3_.wvu.PrintArea" localSheetId="4" hidden="1">'T4 Member Services'!$A$2:$J$49</definedName>
    <definedName name="Z_384CD568_4BF5_41C9_851F_4C9EA22E89B3_.wvu.PrintTitles" localSheetId="1" hidden="1">'T1 Personal Allowances'!$2:$14</definedName>
    <definedName name="Z_384CD568_4BF5_41C9_851F_4C9EA22E89B3_.wvu.PrintTitles" localSheetId="2" hidden="1">'T2 Expenses'!$2:$15</definedName>
    <definedName name="Z_384CD568_4BF5_41C9_851F_4C9EA22E89B3_.wvu.Rows" localSheetId="1" hidden="1">'T1 Personal Allowances'!$9:$9,'T1 Personal Allowances'!#REF!</definedName>
    <definedName name="Z_3EDC081B_7DF3_45A6_8291_B706B0DCCBAC_.wvu.PrintArea" localSheetId="0" hidden="1">'Guidance Notes for Completion'!$A$1:$P$46</definedName>
    <definedName name="Z_3EDC081B_7DF3_45A6_8291_B706B0DCCBAC_.wvu.PrintArea" localSheetId="1" hidden="1">'T1 Personal Allowances'!$A$2:$Q$88</definedName>
    <definedName name="Z_3EDC081B_7DF3_45A6_8291_B706B0DCCBAC_.wvu.PrintArea" localSheetId="2" hidden="1">'T2 Expenses'!$A$2:$R$86</definedName>
    <definedName name="Z_3EDC081B_7DF3_45A6_8291_B706B0DCCBAC_.wvu.PrintArea" localSheetId="3" hidden="1">'T3 Presiding Councillor Allow'!$A$2:$O$35</definedName>
    <definedName name="Z_3EDC081B_7DF3_45A6_8291_B706B0DCCBAC_.wvu.PrintArea" localSheetId="4" hidden="1">'T4 Member Services'!$A$2:$J$49</definedName>
    <definedName name="Z_3EDC081B_7DF3_45A6_8291_B706B0DCCBAC_.wvu.PrintTitles" localSheetId="1" hidden="1">'T1 Personal Allowances'!$2:$14</definedName>
    <definedName name="Z_3EDC081B_7DF3_45A6_8291_B706B0DCCBAC_.wvu.PrintTitles" localSheetId="2" hidden="1">'T2 Expenses'!$2:$15</definedName>
    <definedName name="Z_3EDC081B_7DF3_45A6_8291_B706B0DCCBAC_.wvu.Rows" localSheetId="1" hidden="1">'T1 Personal Allowances'!$9:$9,'T1 Personal Allowances'!#REF!</definedName>
    <definedName name="Z_867C32D8_09FC_4C3D_AB70_2F63D87F0E00_.wvu.PrintArea" localSheetId="0" hidden="1">'Guidance Notes for Completion'!$A$1:$P$46</definedName>
    <definedName name="Z_867C32D8_09FC_4C3D_AB70_2F63D87F0E00_.wvu.PrintArea" localSheetId="1" hidden="1">'T1 Personal Allowances'!$A$2:$Q$88</definedName>
    <definedName name="Z_867C32D8_09FC_4C3D_AB70_2F63D87F0E00_.wvu.PrintArea" localSheetId="2" hidden="1">'T2 Expenses'!$A$2:$R$86</definedName>
    <definedName name="Z_867C32D8_09FC_4C3D_AB70_2F63D87F0E00_.wvu.PrintArea" localSheetId="3" hidden="1">'T3 Presiding Councillor Allow'!$A$2:$O$35</definedName>
    <definedName name="Z_867C32D8_09FC_4C3D_AB70_2F63D87F0E00_.wvu.PrintArea" localSheetId="4" hidden="1">'T4 Member Services'!$A$2:$J$49</definedName>
    <definedName name="Z_867C32D8_09FC_4C3D_AB70_2F63D87F0E00_.wvu.PrintTitles" localSheetId="1" hidden="1">'T1 Personal Allowances'!$2:$14</definedName>
    <definedName name="Z_867C32D8_09FC_4C3D_AB70_2F63D87F0E00_.wvu.PrintTitles" localSheetId="2" hidden="1">'T2 Expenses'!$2:$15</definedName>
    <definedName name="Z_867C32D8_09FC_4C3D_AB70_2F63D87F0E00_.wvu.Rows" localSheetId="1" hidden="1">'T1 Personal Allowances'!$9:$9,'T1 Personal Allowances'!#REF!</definedName>
  </definedNames>
  <calcPr calcId="191029"/>
  <customWorkbookViews>
    <customWorkbookView name="Lynne McCann - Personal View" guid="{867C32D8-09FC-4C3D-AB70-2F63D87F0E00}" mergeInterval="0" personalView="1" maximized="1" xWindow="1" yWindow="1" windowWidth="1422" windowHeight="599" activeSheetId="1"/>
    <customWorkbookView name="Lizanne Kennedy - Personal View" guid="{3EDC081B-7DF3-45A6-8291-B706B0DCCBAC}" mergeInterval="0" personalView="1" maximized="1" xWindow="1" yWindow="1" windowWidth="1276" windowHeight="794" activeSheetId="1" showComments="commIndAndComment"/>
    <customWorkbookView name="Kevin McGinn - Personal View" guid="{384CD568-4BF5-41C9-851F-4C9EA22E89B3}" mergeInterval="0" personalView="1" maximized="1" xWindow="1" yWindow="1" windowWidth="1517" windowHeight="69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3" l="1"/>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B2" i="4" l="1"/>
  <c r="M65" i="3"/>
  <c r="M66" i="3"/>
  <c r="M67" i="3"/>
  <c r="M68" i="3"/>
  <c r="M69" i="3"/>
  <c r="M70" i="3"/>
  <c r="M71" i="3"/>
  <c r="M72" i="3"/>
  <c r="M73" i="3"/>
  <c r="I65" i="3"/>
  <c r="I66" i="3"/>
  <c r="I67" i="3"/>
  <c r="I68" i="3"/>
  <c r="I69" i="3"/>
  <c r="I70" i="3"/>
  <c r="I71" i="3"/>
  <c r="I72" i="3"/>
  <c r="I73" i="3"/>
  <c r="D74" i="3"/>
  <c r="D75" i="3"/>
  <c r="D65" i="3"/>
  <c r="D66" i="3"/>
  <c r="D67" i="3"/>
  <c r="D68" i="3"/>
  <c r="D69" i="3"/>
  <c r="D70" i="3"/>
  <c r="D71" i="3"/>
  <c r="D72" i="3"/>
  <c r="D73" i="3"/>
  <c r="L65" i="2"/>
  <c r="N65" i="2" s="1"/>
  <c r="L66" i="2"/>
  <c r="N66" i="2" s="1"/>
  <c r="L67" i="2"/>
  <c r="N67" i="2" s="1"/>
  <c r="L68" i="2"/>
  <c r="N68" i="2" s="1"/>
  <c r="L69" i="2"/>
  <c r="N69" i="2" s="1"/>
  <c r="L70" i="2"/>
  <c r="N70" i="2" s="1"/>
  <c r="L71" i="2"/>
  <c r="N71" i="2" s="1"/>
  <c r="L72" i="2"/>
  <c r="N72" i="2" s="1"/>
  <c r="L73" i="2"/>
  <c r="N73" i="2" s="1"/>
  <c r="J84" i="2"/>
  <c r="B16" i="2"/>
  <c r="B17" i="2" s="1"/>
  <c r="L64" i="2"/>
  <c r="N64" i="2" s="1"/>
  <c r="L63" i="2"/>
  <c r="N63" i="2" s="1"/>
  <c r="L62" i="2"/>
  <c r="N62" i="2" s="1"/>
  <c r="L61" i="2"/>
  <c r="N61" i="2" s="1"/>
  <c r="L60" i="2"/>
  <c r="N60" i="2" s="1"/>
  <c r="L59" i="2"/>
  <c r="N59" i="2" s="1"/>
  <c r="L58" i="2"/>
  <c r="N58" i="2" s="1"/>
  <c r="L57" i="2"/>
  <c r="N57" i="2" s="1"/>
  <c r="L56" i="2"/>
  <c r="N56" i="2" s="1"/>
  <c r="L55" i="2"/>
  <c r="N55" i="2" s="1"/>
  <c r="L54" i="2"/>
  <c r="N54" i="2" s="1"/>
  <c r="L53" i="2"/>
  <c r="N53" i="2" s="1"/>
  <c r="L52" i="2"/>
  <c r="N52" i="2" s="1"/>
  <c r="L51" i="2"/>
  <c r="N51" i="2" s="1"/>
  <c r="L50" i="2"/>
  <c r="N50" i="2" s="1"/>
  <c r="L49" i="2"/>
  <c r="N49" i="2" s="1"/>
  <c r="L48" i="2"/>
  <c r="N48" i="2" s="1"/>
  <c r="L47" i="2"/>
  <c r="N47" i="2" s="1"/>
  <c r="L46" i="2"/>
  <c r="N46" i="2" s="1"/>
  <c r="L45" i="2"/>
  <c r="N45" i="2" s="1"/>
  <c r="L44" i="2"/>
  <c r="N44" i="2" s="1"/>
  <c r="L43" i="2"/>
  <c r="N43" i="2" s="1"/>
  <c r="L42" i="2"/>
  <c r="N42" i="2" s="1"/>
  <c r="L41" i="2"/>
  <c r="N41" i="2" s="1"/>
  <c r="L40" i="2"/>
  <c r="N40" i="2" s="1"/>
  <c r="L39" i="2"/>
  <c r="N39" i="2" s="1"/>
  <c r="L38" i="2"/>
  <c r="N38" i="2" s="1"/>
  <c r="L37" i="2"/>
  <c r="N37" i="2" s="1"/>
  <c r="L36" i="2"/>
  <c r="N36" i="2" s="1"/>
  <c r="L35" i="2"/>
  <c r="N35" i="2" s="1"/>
  <c r="L34" i="2"/>
  <c r="N34" i="2" s="1"/>
  <c r="L33" i="2"/>
  <c r="N33" i="2" s="1"/>
  <c r="L32" i="2"/>
  <c r="N32" i="2" s="1"/>
  <c r="L31" i="2"/>
  <c r="N31" i="2" s="1"/>
  <c r="L30" i="2"/>
  <c r="N30" i="2" s="1"/>
  <c r="L29" i="2"/>
  <c r="N29" i="2" s="1"/>
  <c r="L28" i="2"/>
  <c r="N28" i="2" s="1"/>
  <c r="L27" i="2"/>
  <c r="N27" i="2" s="1"/>
  <c r="L26" i="2"/>
  <c r="N26" i="2" s="1"/>
  <c r="L25" i="2"/>
  <c r="N25" i="2" s="1"/>
  <c r="L24" i="2"/>
  <c r="N24" i="2" s="1"/>
  <c r="L23" i="2"/>
  <c r="N23" i="2" s="1"/>
  <c r="L22" i="2"/>
  <c r="N22" i="2" s="1"/>
  <c r="L21" i="2"/>
  <c r="N21" i="2" s="1"/>
  <c r="L20" i="2"/>
  <c r="N20" i="2" s="1"/>
  <c r="L19" i="2"/>
  <c r="N19" i="2" s="1"/>
  <c r="L18" i="2"/>
  <c r="N18" i="2" s="1"/>
  <c r="L17" i="2"/>
  <c r="N17" i="2" s="1"/>
  <c r="L15" i="2"/>
  <c r="N15" i="2" s="1"/>
  <c r="L16" i="2"/>
  <c r="N16" i="2" s="1"/>
  <c r="L74" i="2"/>
  <c r="N74" i="2" s="1"/>
  <c r="L76" i="2"/>
  <c r="N76" i="2" s="1"/>
  <c r="L77" i="2"/>
  <c r="N77" i="2" s="1"/>
  <c r="L78" i="2"/>
  <c r="N78" i="2" s="1"/>
  <c r="L79" i="2"/>
  <c r="N79" i="2" s="1"/>
  <c r="L80" i="2"/>
  <c r="N80" i="2" s="1"/>
  <c r="L81" i="2"/>
  <c r="N81" i="2" s="1"/>
  <c r="L82" i="2"/>
  <c r="N82" i="2" s="1"/>
  <c r="K84" i="2"/>
  <c r="H84" i="2"/>
  <c r="F84" i="2"/>
  <c r="M74" i="3"/>
  <c r="I74" i="3"/>
  <c r="M64" i="3"/>
  <c r="I64" i="3"/>
  <c r="M63" i="3"/>
  <c r="I63" i="3"/>
  <c r="M62" i="3"/>
  <c r="I62" i="3"/>
  <c r="M61" i="3"/>
  <c r="I61" i="3"/>
  <c r="M60" i="3"/>
  <c r="I60" i="3"/>
  <c r="M59" i="3"/>
  <c r="I59" i="3"/>
  <c r="M58" i="3"/>
  <c r="I58" i="3"/>
  <c r="M57" i="3"/>
  <c r="I57" i="3"/>
  <c r="M56" i="3"/>
  <c r="I56" i="3"/>
  <c r="M55" i="3"/>
  <c r="I55" i="3"/>
  <c r="M54" i="3"/>
  <c r="I54" i="3"/>
  <c r="M53" i="3"/>
  <c r="I53" i="3"/>
  <c r="M52" i="3"/>
  <c r="I52" i="3"/>
  <c r="M51" i="3"/>
  <c r="I51" i="3"/>
  <c r="M50" i="3"/>
  <c r="I50" i="3"/>
  <c r="M49" i="3"/>
  <c r="I49" i="3"/>
  <c r="M48" i="3"/>
  <c r="I48" i="3"/>
  <c r="O48" i="3" s="1"/>
  <c r="M47" i="3"/>
  <c r="I47" i="3"/>
  <c r="M46" i="3"/>
  <c r="I46" i="3"/>
  <c r="M45" i="3"/>
  <c r="I45" i="3"/>
  <c r="M44" i="3"/>
  <c r="I44" i="3"/>
  <c r="M43" i="3"/>
  <c r="I43" i="3"/>
  <c r="M42" i="3"/>
  <c r="I42" i="3"/>
  <c r="M41" i="3"/>
  <c r="I41" i="3"/>
  <c r="M40" i="3"/>
  <c r="I40" i="3"/>
  <c r="M39" i="3"/>
  <c r="I39" i="3"/>
  <c r="M38" i="3"/>
  <c r="I38" i="3"/>
  <c r="M37" i="3"/>
  <c r="I37" i="3"/>
  <c r="M36" i="3"/>
  <c r="I36" i="3"/>
  <c r="M35" i="3"/>
  <c r="I35" i="3"/>
  <c r="M34" i="3"/>
  <c r="I34" i="3"/>
  <c r="M33" i="3"/>
  <c r="I33" i="3"/>
  <c r="M32" i="3"/>
  <c r="I32" i="3"/>
  <c r="M31" i="3"/>
  <c r="I31" i="3"/>
  <c r="M30" i="3"/>
  <c r="I30" i="3"/>
  <c r="M29" i="3"/>
  <c r="I29" i="3"/>
  <c r="M28" i="3"/>
  <c r="I28" i="3"/>
  <c r="M27" i="3"/>
  <c r="I27" i="3"/>
  <c r="M26" i="3"/>
  <c r="I26" i="3"/>
  <c r="M25" i="3"/>
  <c r="I25" i="3"/>
  <c r="M24" i="3"/>
  <c r="I24" i="3"/>
  <c r="M23" i="3"/>
  <c r="I23" i="3"/>
  <c r="M22" i="3"/>
  <c r="I22" i="3"/>
  <c r="M21" i="3"/>
  <c r="I21" i="3"/>
  <c r="M20" i="3"/>
  <c r="I20" i="3"/>
  <c r="M19" i="3"/>
  <c r="I19" i="3"/>
  <c r="M18" i="3"/>
  <c r="I18" i="3"/>
  <c r="M16" i="3"/>
  <c r="I16" i="3"/>
  <c r="M17" i="3"/>
  <c r="I17" i="3"/>
  <c r="M75" i="3"/>
  <c r="I75" i="3"/>
  <c r="M77" i="3"/>
  <c r="I77" i="3"/>
  <c r="M78" i="3"/>
  <c r="I78" i="3"/>
  <c r="M79" i="3"/>
  <c r="I79" i="3"/>
  <c r="M80" i="3"/>
  <c r="I80" i="3"/>
  <c r="M81" i="3"/>
  <c r="I81" i="3"/>
  <c r="M82" i="3"/>
  <c r="I82" i="3"/>
  <c r="M83" i="3"/>
  <c r="I83" i="3"/>
  <c r="L85" i="3"/>
  <c r="K85" i="3"/>
  <c r="H85" i="3"/>
  <c r="G85" i="3"/>
  <c r="F85" i="3"/>
  <c r="D64" i="3"/>
  <c r="D63" i="3"/>
  <c r="D62" i="3"/>
  <c r="D61" i="3"/>
  <c r="D60" i="3"/>
  <c r="D59" i="3"/>
  <c r="D58" i="3"/>
  <c r="D57" i="3"/>
  <c r="D56" i="3"/>
  <c r="B83" i="3"/>
  <c r="B82" i="3"/>
  <c r="B81" i="3"/>
  <c r="B80" i="3"/>
  <c r="B79" i="3"/>
  <c r="B78" i="3"/>
  <c r="B77" i="3"/>
  <c r="B16" i="3"/>
  <c r="G42" i="5"/>
  <c r="D83" i="3"/>
  <c r="D82" i="3"/>
  <c r="D81" i="3"/>
  <c r="D80" i="3"/>
  <c r="D79" i="3"/>
  <c r="B2" i="5"/>
  <c r="B2" i="3"/>
  <c r="D78" i="3"/>
  <c r="D77" i="3"/>
  <c r="O72" i="3" l="1"/>
  <c r="O68" i="3"/>
  <c r="B17" i="3"/>
  <c r="O82" i="3"/>
  <c r="O78" i="3"/>
  <c r="O75" i="3"/>
  <c r="O16" i="3"/>
  <c r="O71" i="3"/>
  <c r="O67" i="3"/>
  <c r="O49" i="3"/>
  <c r="O73" i="3"/>
  <c r="O69" i="3"/>
  <c r="O65" i="3"/>
  <c r="O33" i="3"/>
  <c r="O41" i="3"/>
  <c r="O45" i="3"/>
  <c r="O47" i="3"/>
  <c r="O17" i="3"/>
  <c r="O74" i="3"/>
  <c r="O70" i="3"/>
  <c r="O66" i="3"/>
  <c r="O25" i="3"/>
  <c r="O29" i="3"/>
  <c r="O31" i="3"/>
  <c r="O32" i="3"/>
  <c r="O57" i="3"/>
  <c r="O61" i="3"/>
  <c r="O63" i="3"/>
  <c r="O64" i="3"/>
  <c r="O83" i="3"/>
  <c r="O21" i="3"/>
  <c r="O23" i="3"/>
  <c r="O24" i="3"/>
  <c r="O37" i="3"/>
  <c r="O39" i="3"/>
  <c r="O40" i="3"/>
  <c r="O53" i="3"/>
  <c r="O55" i="3"/>
  <c r="O56" i="3"/>
  <c r="O80" i="3"/>
  <c r="O79" i="3"/>
  <c r="O19" i="3"/>
  <c r="O20" i="3"/>
  <c r="O27" i="3"/>
  <c r="O28" i="3"/>
  <c r="O35" i="3"/>
  <c r="O36" i="3"/>
  <c r="O43" i="3"/>
  <c r="O44" i="3"/>
  <c r="O51" i="3"/>
  <c r="O52" i="3"/>
  <c r="O59" i="3"/>
  <c r="O60" i="3"/>
  <c r="I85" i="3"/>
  <c r="O81" i="3"/>
  <c r="O77" i="3"/>
  <c r="O18" i="3"/>
  <c r="O22" i="3"/>
  <c r="O26" i="3"/>
  <c r="O30" i="3"/>
  <c r="O34" i="3"/>
  <c r="O38" i="3"/>
  <c r="O42" i="3"/>
  <c r="O46" i="3"/>
  <c r="O50" i="3"/>
  <c r="O54" i="3"/>
  <c r="O58" i="3"/>
  <c r="O62" i="3"/>
  <c r="M85" i="3"/>
  <c r="B18" i="3"/>
  <c r="B18" i="2"/>
  <c r="N84" i="2"/>
  <c r="L84" i="2"/>
  <c r="O85" i="3" l="1"/>
  <c r="B19" i="2"/>
  <c r="B19" i="3"/>
  <c r="B20" i="3" l="1"/>
  <c r="B20" i="2"/>
  <c r="B21" i="2" l="1"/>
  <c r="B21" i="3"/>
  <c r="B22" i="3" l="1"/>
  <c r="B22" i="2"/>
  <c r="B23" i="2" l="1"/>
  <c r="B23" i="3"/>
  <c r="B24" i="3" l="1"/>
  <c r="B24" i="2"/>
  <c r="B25" i="2" l="1"/>
  <c r="B25" i="3"/>
  <c r="B26" i="3" l="1"/>
  <c r="B26" i="2"/>
  <c r="B27" i="2" l="1"/>
  <c r="B27" i="3"/>
  <c r="B28" i="3" l="1"/>
  <c r="B28" i="2"/>
  <c r="B29" i="2" l="1"/>
  <c r="B29" i="3"/>
  <c r="B30" i="3" l="1"/>
  <c r="B30" i="2"/>
  <c r="B31" i="2" l="1"/>
  <c r="B31" i="3"/>
  <c r="B32" i="3" l="1"/>
  <c r="B32" i="2"/>
  <c r="B33" i="2" l="1"/>
  <c r="B33" i="3"/>
  <c r="B34" i="3" l="1"/>
  <c r="B34" i="2"/>
  <c r="B35" i="2" l="1"/>
  <c r="B35" i="3"/>
  <c r="B36" i="3" l="1"/>
  <c r="B36" i="2"/>
  <c r="B37" i="2" l="1"/>
  <c r="B37" i="3"/>
  <c r="B38" i="3" l="1"/>
  <c r="B38" i="2"/>
  <c r="B39" i="2" l="1"/>
  <c r="B39" i="3"/>
  <c r="B40" i="3" l="1"/>
  <c r="B40" i="2"/>
  <c r="B41" i="2" l="1"/>
  <c r="B41" i="3"/>
  <c r="B42" i="3" l="1"/>
  <c r="B42" i="2"/>
  <c r="B43" i="2" l="1"/>
  <c r="B43" i="3"/>
  <c r="B44" i="3" l="1"/>
  <c r="B44" i="2"/>
  <c r="B45" i="2" l="1"/>
  <c r="B45" i="3"/>
  <c r="B46" i="3" l="1"/>
  <c r="B46" i="2"/>
  <c r="B47" i="2" l="1"/>
  <c r="B47" i="3"/>
  <c r="B48" i="3" l="1"/>
  <c r="B48" i="2"/>
  <c r="B49" i="2" l="1"/>
  <c r="B49" i="3"/>
  <c r="B50" i="3" l="1"/>
  <c r="B50" i="2"/>
  <c r="B51" i="2" l="1"/>
  <c r="B51" i="3"/>
  <c r="B52" i="3" l="1"/>
  <c r="B52" i="2"/>
  <c r="B53" i="2" l="1"/>
  <c r="B53" i="3"/>
  <c r="B54" i="2" l="1"/>
  <c r="B54" i="3"/>
  <c r="B55" i="2" l="1"/>
  <c r="B55" i="3"/>
  <c r="B56" i="3" l="1"/>
  <c r="B56" i="2"/>
  <c r="B57" i="2" l="1"/>
  <c r="B57" i="3"/>
  <c r="B58" i="3" l="1"/>
  <c r="B58" i="2"/>
  <c r="B59" i="2" l="1"/>
  <c r="B59" i="3"/>
  <c r="B60" i="3" l="1"/>
  <c r="B60" i="2"/>
  <c r="B61" i="2" l="1"/>
  <c r="B61" i="3"/>
  <c r="B62" i="3" l="1"/>
  <c r="B62" i="2"/>
  <c r="B63" i="2" l="1"/>
  <c r="B63" i="3"/>
  <c r="B64" i="3" l="1"/>
  <c r="B64" i="2"/>
  <c r="B75" i="3" l="1"/>
</calcChain>
</file>

<file path=xl/sharedStrings.xml><?xml version="1.0" encoding="utf-8"?>
<sst xmlns="http://schemas.openxmlformats.org/spreadsheetml/2006/main" count="209" uniqueCount="166">
  <si>
    <t>Motor Mileage</t>
  </si>
  <si>
    <t>Basic Allowance</t>
  </si>
  <si>
    <t>£</t>
  </si>
  <si>
    <t>Special Responsibility Allowance</t>
  </si>
  <si>
    <t>Dependants' Carers' Allowance</t>
  </si>
  <si>
    <t>TOTAL</t>
  </si>
  <si>
    <t>Standard Care</t>
  </si>
  <si>
    <t>i</t>
  </si>
  <si>
    <t>ii</t>
  </si>
  <si>
    <t>iii</t>
  </si>
  <si>
    <t>iv</t>
  </si>
  <si>
    <t>ALLOWANCES</t>
  </si>
  <si>
    <t>TOTALS</t>
  </si>
  <si>
    <t>Total per member</t>
  </si>
  <si>
    <t>Yes/No</t>
  </si>
  <si>
    <t>Please indicate which facilities, if any, your council provides for its members:</t>
  </si>
  <si>
    <t>Comments</t>
  </si>
  <si>
    <t>Does your council provide the same facilities for all of its members? If no, please comment.</t>
  </si>
  <si>
    <t>v</t>
  </si>
  <si>
    <t>vi</t>
  </si>
  <si>
    <t>vii</t>
  </si>
  <si>
    <t>viii</t>
  </si>
  <si>
    <t>ix</t>
  </si>
  <si>
    <t>x</t>
  </si>
  <si>
    <t>Query</t>
  </si>
  <si>
    <t>- Stationery</t>
  </si>
  <si>
    <t>- Postage</t>
  </si>
  <si>
    <t>Table 1</t>
  </si>
  <si>
    <t>Table 2</t>
  </si>
  <si>
    <t>Table 3</t>
  </si>
  <si>
    <t>Official/Courtesy Visits</t>
  </si>
  <si>
    <t>Councillor's Name</t>
  </si>
  <si>
    <t>Name:</t>
  </si>
  <si>
    <t>Tel No:</t>
  </si>
  <si>
    <t>Figures should include registration fees, hotel accounts, travel expenses (inc. airfares) and subsistence costs.</t>
  </si>
  <si>
    <t>Email:</t>
  </si>
  <si>
    <t>Expenses</t>
  </si>
  <si>
    <t>EXPENSES</t>
  </si>
  <si>
    <t>xi</t>
  </si>
  <si>
    <t>Breakdown:-</t>
  </si>
  <si>
    <t>- Broadband (installation/rental)</t>
  </si>
  <si>
    <t>General</t>
  </si>
  <si>
    <t>Background</t>
  </si>
  <si>
    <t>1.</t>
  </si>
  <si>
    <t>2.</t>
  </si>
  <si>
    <t>3.</t>
  </si>
  <si>
    <t>Contact:</t>
  </si>
  <si>
    <t>Department of the Environment</t>
  </si>
  <si>
    <t>Belfast</t>
  </si>
  <si>
    <t>E:</t>
  </si>
  <si>
    <t>T:</t>
  </si>
  <si>
    <t>4.</t>
  </si>
  <si>
    <t>5.</t>
  </si>
  <si>
    <t>6.</t>
  </si>
  <si>
    <t>7.</t>
  </si>
  <si>
    <t>8.</t>
  </si>
  <si>
    <t>Table 1 - Personal Allowances</t>
  </si>
  <si>
    <t>Table 2 - Expenses</t>
  </si>
  <si>
    <t>9.</t>
  </si>
  <si>
    <t>Click to return to Guidance Notes for Table 1</t>
  </si>
  <si>
    <t>Click to return to Guidance Notes for Table 3</t>
  </si>
  <si>
    <t>Click to return to Guidance Notes for Table 4</t>
  </si>
  <si>
    <t xml:space="preserve">Please use the spaces below to record information for additional members. As input below will exceed the total number of seats for your council, please provide a reason for this in the comments box </t>
  </si>
  <si>
    <t>Amount</t>
  </si>
  <si>
    <t>Return completed by:</t>
  </si>
  <si>
    <t>Travel Allowance (other eg parking)</t>
  </si>
  <si>
    <t>Day / Night Subsistence</t>
  </si>
  <si>
    <t>- Other (please specify):</t>
  </si>
  <si>
    <t>Lynne McCann</t>
  </si>
  <si>
    <t>lynne.mccann@doeni.gov.uk</t>
  </si>
  <si>
    <t>Travel &amp; Subsistence</t>
  </si>
  <si>
    <t>Name</t>
  </si>
  <si>
    <t>Click to return to Guidance Notes for Table 2</t>
  </si>
  <si>
    <t>Specialist Care</t>
  </si>
  <si>
    <t>Table 4 - Member Services</t>
  </si>
  <si>
    <t>Courses, Conferences etc.</t>
  </si>
  <si>
    <t>Courses and Conferences</t>
  </si>
  <si>
    <t>Member Services</t>
  </si>
  <si>
    <t>Amount Paid</t>
  </si>
  <si>
    <r>
      <t xml:space="preserve">Guidance on completion is provided below. </t>
    </r>
    <r>
      <rPr>
        <i/>
        <sz val="12"/>
        <rFont val="Arial"/>
        <family val="2"/>
      </rPr>
      <t>(Shortcuts to each of the tables can be accessed by clicking the relevant yellow box below.)</t>
    </r>
    <r>
      <rPr>
        <sz val="12"/>
        <rFont val="Arial"/>
        <family val="2"/>
      </rPr>
      <t xml:space="preserve"> Where a form is reasonably self-explanatory no guidance is provided, however if you have difficulty in completing any of the forms or need any clarification on any item, please use the contact details below. Only the shaded areas in the tables need input as there are formulae in place to aid completion. Returns should be provided electronically to the email address below. </t>
    </r>
  </si>
  <si>
    <t>Causeway Exchange</t>
  </si>
  <si>
    <t>Local Government Policy Division 1</t>
  </si>
  <si>
    <t>1-7 Bedford Street</t>
  </si>
  <si>
    <t>Town Parks</t>
  </si>
  <si>
    <t>BT2 7EG</t>
  </si>
  <si>
    <t>028 90 823380</t>
  </si>
  <si>
    <t xml:space="preserve"> - Electronic Tablets</t>
  </si>
  <si>
    <t>- Mobile Telephones (handset/rental/calls)</t>
  </si>
  <si>
    <t>- Home Telephone Rental Charges</t>
  </si>
  <si>
    <t>- Personal Computers</t>
  </si>
  <si>
    <t>- Lap-top Computers</t>
  </si>
  <si>
    <t>- Fax Machines</t>
  </si>
  <si>
    <t>Expenses for Courses, Conferences and Visits (columns (vii) to (ix)) should include registration fees; hotel accounts; travel expenses (including airfares); and subsistence costs. Travel and subsistence costs for Courses, Conferences and Visits should not be included in columns (iii) to (vi).</t>
  </si>
  <si>
    <t xml:space="preserve">This table is reasonably self-explanatory but if you need clarification on any item, please contact the Department.   </t>
  </si>
  <si>
    <t xml:space="preserve">Councils are statutorily obligated to publish a Scheme of Allowances.  This is in accordance with the Local Government (Payments to Councillors) Regulations (Northern Ireland) 2012.  Please provide a link to the council website. </t>
  </si>
  <si>
    <t>Amount of expenditure paid as an allowance under section 32 of the Local Government Finance Act (NI) 2011.</t>
  </si>
  <si>
    <t>If travel and subsistence is in addition to an allowance paid under section 32 of the Local Government Finance Act (NI) 2011 it should be recorded in Table 2.</t>
  </si>
  <si>
    <r>
      <t xml:space="preserve">Amount of expenditure paid as a Special Responsibility Allowance under regulation 5 of the Local Government (Payments to Councillors) Regulations (NI) 2012. </t>
    </r>
    <r>
      <rPr>
        <b/>
        <sz val="10"/>
        <rFont val="Arial"/>
        <family val="2"/>
      </rPr>
      <t>This amount should also be included in Table 1.</t>
    </r>
  </si>
  <si>
    <t xml:space="preserve">Figures for Basic and Special Responsibility Allowances (SRA) should be gross i.e. before tax and exclude any on-costs such as employer's contributions. </t>
  </si>
  <si>
    <t>The name of each councillor receiving an allowance should be stated.</t>
  </si>
  <si>
    <t xml:space="preserve">The name of each councillor receiving expenses should be stated. </t>
  </si>
  <si>
    <t>Total Actual Expenditure 2014/2015</t>
  </si>
  <si>
    <t xml:space="preserve">PERSONAL ALLOWANCES </t>
  </si>
  <si>
    <t>Guidance Notes for completion of tables 1- 4</t>
  </si>
  <si>
    <t>All figures in this table should reflect members' entitlement for serving on a council operating in shadow mode for the financial year 2014/2015 regardless of when the payments were actually made.</t>
  </si>
  <si>
    <t xml:space="preserve">Where the number of members listed in Table 1 exceeds seat numbers within the council operating in shadow mode, an explanation should be provided e.g. where a by-election may have taken place and a former member was replaced, allowances could have been payable to both these members within the same financial year. If this has occurred, a new line should be used to record the allowances of the new member in the lower section of the table. </t>
  </si>
  <si>
    <t>As with Table 1, all figures in this table should reflect members' entitlement for serving on a council operating in shadow mode for the financial year 2014/2015 regardless of when the payments were actually made.  Travel and subsistence not included as an allowance under section 32 of the Local Government Finance Act (NI) 2011 should be included in Table 2.</t>
  </si>
  <si>
    <r>
      <rPr>
        <sz val="12"/>
        <rFont val="Arial"/>
        <family val="2"/>
      </rPr>
      <t>A council may not pay more than one SRA to a councillor as stated in regulation 5 of the Local Government (Payments to Councillors) Regulations (Northern Ireland) 2012.  This does not exclude a Presiding Councillor from attracting a SRA.</t>
    </r>
    <r>
      <rPr>
        <sz val="12"/>
        <color rgb="FFFF0000"/>
        <rFont val="Arial"/>
        <family val="2"/>
      </rPr>
      <t xml:space="preserve"> </t>
    </r>
  </si>
  <si>
    <t>10.</t>
  </si>
  <si>
    <t>As with Table 1, all figures in this table should reflect members' entitlement for serving on a council operating in shadow mode for the financial year 2014/2015 regardless of when the payments were actually made.</t>
  </si>
  <si>
    <t>Total Personal Allowances</t>
  </si>
  <si>
    <t>Presiding Councillor</t>
  </si>
  <si>
    <t>What was the total cost to your council operating in shadow mode for the financial year 2014/2015 in respect of member services?</t>
  </si>
  <si>
    <t>Deputy Presiding Councillor</t>
  </si>
  <si>
    <t>Presiding/Deputy Presiding Councillor Allowance</t>
  </si>
  <si>
    <t>Table 3 - Presiding Councillor/Deputy Presiding Councillor Allowance</t>
  </si>
  <si>
    <t>RECORD OF COUNCILLORS' ALLOWANCES INCURRED BY COUNCILLORS SERVING ON THE COUNCILS OPERATING IN SHADOW MODE IN 2014/2015</t>
  </si>
  <si>
    <t>Record of Councillors' Allowances incurred by councillors serving on the councils operating in shadow mode in 2014/2015</t>
  </si>
  <si>
    <t>ASHTON KIM</t>
  </si>
  <si>
    <t>BATESON PETER</t>
  </si>
  <si>
    <t>BELL GAVIN</t>
  </si>
  <si>
    <t>BUCHANAN WILBERT</t>
  </si>
  <si>
    <t>BURTON FRANCES</t>
  </si>
  <si>
    <t>CLARKE SEAN</t>
  </si>
  <si>
    <t>CUDDY WALTER</t>
  </si>
  <si>
    <t>CUTHBERTSON CLEMENT</t>
  </si>
  <si>
    <t>DILLON LINDA</t>
  </si>
  <si>
    <t>ELATTER CATHERINE</t>
  </si>
  <si>
    <t>FORDE ANNE</t>
  </si>
  <si>
    <t>GILDERNEW PHELIM</t>
  </si>
  <si>
    <t>GILLESPIE MICKEY</t>
  </si>
  <si>
    <t>GLASGOW MARK</t>
  </si>
  <si>
    <t>KEARNEY MARTIN</t>
  </si>
  <si>
    <t>MALLAGHAN CATHAL</t>
  </si>
  <si>
    <t>MCALEER SHARON</t>
  </si>
  <si>
    <t>MCELDOWNEY KATE</t>
  </si>
  <si>
    <t>MCFLYNN CHRISTINE</t>
  </si>
  <si>
    <t>MCGINLEY RONAN</t>
  </si>
  <si>
    <t>MCGUIGAN BRIAN</t>
  </si>
  <si>
    <t>MCGUIGAN SEAN</t>
  </si>
  <si>
    <t>MCKINNEY DEREK</t>
  </si>
  <si>
    <t>MCLEAN PAUL</t>
  </si>
  <si>
    <t>MCNAMEE JOHN</t>
  </si>
  <si>
    <t>MCPEAKE SEAN</t>
  </si>
  <si>
    <t>MOLLOY DOMINIC</t>
  </si>
  <si>
    <t>MONTEITH BARRY</t>
  </si>
  <si>
    <t>MULLEN DENISE</t>
  </si>
  <si>
    <t>MULLIGAN ROBERT</t>
  </si>
  <si>
    <t>ONEILL CAOIMHE</t>
  </si>
  <si>
    <t>ONEILL JOE</t>
  </si>
  <si>
    <t>QUINN TONY</t>
  </si>
  <si>
    <t>QUINN MALACHY</t>
  </si>
  <si>
    <t>REID KENNETH</t>
  </si>
  <si>
    <t>ROBINSON WILLS</t>
  </si>
  <si>
    <t>SHIELS JAMES</t>
  </si>
  <si>
    <t>SHIELS GEORGE</t>
  </si>
  <si>
    <t>TOTTEN DARREN</t>
  </si>
  <si>
    <t>WILSON TREVOR</t>
  </si>
  <si>
    <t>Cathal Mallaghan</t>
  </si>
  <si>
    <t>Kenneth Reid</t>
  </si>
  <si>
    <t>Yes</t>
  </si>
  <si>
    <t>COUNCIL NAME: MID ULSTER DISTRICT COUNCIL</t>
  </si>
  <si>
    <t>Maraid Canning</t>
  </si>
  <si>
    <t>03000 132 132</t>
  </si>
  <si>
    <t>maraid.canning@midulstercouncil.org</t>
  </si>
  <si>
    <t xml:space="preserve">This questionnaire seeks details of payments to councillors and other expenditure incurred by councillors serving on the councils operating in shadow mode during the 2014/2015 financial year. All payments including those due to be reimbursed by the Department should be listed on this return. Guidance on the reimbursement of payments to councillors during the shadow period is detailed in Local Government Policy Division circular LG 28/2014 Reform which can be accessed at the link below:- /www.doeni.gov.uk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</si>
</sst>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0">
    <font>
      <sz val="10"/>
      <name val="Arial"/>
    </font>
    <font>
      <sz val="10"/>
      <name val="Arial"/>
      <family val="2"/>
    </font>
    <font>
      <b/>
      <sz val="10"/>
      <name val="Arial"/>
      <family val="2"/>
    </font>
    <font>
      <b/>
      <sz val="16"/>
      <name val="Arial"/>
      <family val="2"/>
    </font>
    <font>
      <sz val="16"/>
      <name val="Arial"/>
      <family val="2"/>
    </font>
    <font>
      <sz val="10"/>
      <name val="Arial"/>
      <family val="2"/>
    </font>
    <font>
      <sz val="8"/>
      <name val="Arial"/>
      <family val="2"/>
    </font>
    <font>
      <i/>
      <sz val="10"/>
      <name val="Arial"/>
      <family val="2"/>
    </font>
    <font>
      <b/>
      <sz val="12"/>
      <name val="Arial"/>
      <family val="2"/>
    </font>
    <font>
      <sz val="9"/>
      <name val="Arial"/>
      <family val="2"/>
    </font>
    <font>
      <sz val="12"/>
      <name val="Arial"/>
      <family val="2"/>
    </font>
    <font>
      <b/>
      <i/>
      <sz val="10"/>
      <name val="Arial"/>
      <family val="2"/>
    </font>
    <font>
      <u/>
      <sz val="10"/>
      <color indexed="12"/>
      <name val="Arial"/>
      <family val="2"/>
    </font>
    <font>
      <b/>
      <sz val="14"/>
      <name val="Arial"/>
      <family val="2"/>
    </font>
    <font>
      <u/>
      <sz val="12"/>
      <name val="Arial"/>
      <family val="2"/>
    </font>
    <font>
      <sz val="12"/>
      <name val="Arial"/>
      <family val="2"/>
    </font>
    <font>
      <i/>
      <sz val="12"/>
      <name val="Arial"/>
      <family val="2"/>
    </font>
    <font>
      <sz val="10"/>
      <color indexed="9"/>
      <name val="Arial"/>
      <family val="2"/>
    </font>
    <font>
      <sz val="6.5"/>
      <color indexed="10"/>
      <name val="Arial"/>
      <family val="2"/>
    </font>
    <font>
      <sz val="10"/>
      <color indexed="9"/>
      <name val="Arial"/>
      <family val="2"/>
    </font>
    <font>
      <b/>
      <sz val="12"/>
      <color indexed="8"/>
      <name val="Arial"/>
      <family val="2"/>
    </font>
    <font>
      <sz val="10"/>
      <color indexed="8"/>
      <name val="Arial"/>
      <family val="2"/>
    </font>
    <font>
      <b/>
      <sz val="8"/>
      <color indexed="8"/>
      <name val="Arial"/>
      <family val="2"/>
    </font>
    <font>
      <b/>
      <sz val="8"/>
      <color indexed="8"/>
      <name val="Arial"/>
      <family val="2"/>
    </font>
    <font>
      <b/>
      <sz val="10"/>
      <color indexed="8"/>
      <name val="Arial"/>
      <family val="2"/>
    </font>
    <font>
      <b/>
      <u/>
      <sz val="12"/>
      <name val="Arial"/>
      <family val="2"/>
    </font>
    <font>
      <sz val="12"/>
      <color indexed="8"/>
      <name val="Arial"/>
      <family val="2"/>
    </font>
    <font>
      <sz val="10"/>
      <color indexed="8"/>
      <name val="Arial"/>
      <family val="2"/>
    </font>
    <font>
      <b/>
      <sz val="12"/>
      <color indexed="8"/>
      <name val="Arial"/>
      <family val="2"/>
    </font>
    <font>
      <sz val="5"/>
      <color indexed="8"/>
      <name val="Arial"/>
      <family val="2"/>
    </font>
    <font>
      <i/>
      <sz val="8"/>
      <name val="Arial"/>
      <family val="2"/>
    </font>
    <font>
      <sz val="8"/>
      <name val="Arial"/>
      <family val="2"/>
    </font>
    <font>
      <b/>
      <u/>
      <sz val="12"/>
      <name val="Arial"/>
      <family val="2"/>
    </font>
    <font>
      <sz val="10"/>
      <color rgb="FFCCFFFF"/>
      <name val="Arial"/>
      <family val="2"/>
    </font>
    <font>
      <sz val="12"/>
      <color rgb="FFFF0000"/>
      <name val="Arial"/>
      <family val="2"/>
    </font>
    <font>
      <sz val="10"/>
      <color rgb="FFFF0000"/>
      <name val="Arial"/>
      <family val="2"/>
    </font>
    <font>
      <u/>
      <sz val="10"/>
      <color indexed="12"/>
      <name val="Arial"/>
      <family val="2"/>
    </font>
    <font>
      <sz val="10"/>
      <color theme="0" tint="-0.499984740745262"/>
      <name val="Arial"/>
      <family val="2"/>
    </font>
    <font>
      <b/>
      <sz val="11"/>
      <name val="Arial"/>
      <family val="2"/>
    </font>
    <font>
      <sz val="1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CCFFFF"/>
        <bgColor indexed="64"/>
      </patternFill>
    </fill>
    <fill>
      <patternFill patternType="solid">
        <fgColor theme="0" tint="-0.249977111117893"/>
        <bgColor indexed="64"/>
      </patternFill>
    </fill>
  </fills>
  <borders count="5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504">
    <xf numFmtId="0" fontId="0" fillId="0" borderId="0" xfId="0"/>
    <xf numFmtId="0" fontId="0" fillId="2" borderId="0" xfId="0" applyFill="1" applyBorder="1" applyAlignment="1" applyProtection="1">
      <alignment horizontal="center"/>
    </xf>
    <xf numFmtId="0" fontId="2" fillId="2" borderId="0" xfId="0" applyFont="1" applyFill="1" applyBorder="1" applyAlignment="1" applyProtection="1">
      <alignment horizontal="right"/>
    </xf>
    <xf numFmtId="0" fontId="2" fillId="2" borderId="1" xfId="0" applyFont="1" applyFill="1" applyBorder="1" applyAlignment="1" applyProtection="1">
      <alignment horizontal="center" wrapText="1"/>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8" xfId="0" applyFont="1" applyFill="1" applyBorder="1" applyAlignment="1" applyProtection="1">
      <alignment horizontal="center"/>
    </xf>
    <xf numFmtId="0" fontId="2" fillId="2" borderId="9" xfId="0" applyFont="1" applyFill="1" applyBorder="1" applyAlignment="1" applyProtection="1">
      <alignment horizontal="center"/>
    </xf>
    <xf numFmtId="0" fontId="2" fillId="2" borderId="10" xfId="0" applyFont="1" applyFill="1" applyBorder="1" applyAlignment="1" applyProtection="1">
      <alignment horizontal="center"/>
    </xf>
    <xf numFmtId="0" fontId="7" fillId="2" borderId="0" xfId="0" applyFont="1" applyFill="1" applyBorder="1" applyAlignment="1" applyProtection="1">
      <alignment horizontal="right"/>
    </xf>
    <xf numFmtId="0" fontId="2" fillId="2" borderId="0" xfId="0" applyFont="1" applyFill="1" applyBorder="1" applyAlignment="1" applyProtection="1">
      <alignment horizontal="center" vertical="center"/>
    </xf>
    <xf numFmtId="0" fontId="5" fillId="2" borderId="0" xfId="0" applyFont="1" applyFill="1" applyBorder="1" applyProtection="1"/>
    <xf numFmtId="0" fontId="5" fillId="2" borderId="11" xfId="0" applyFont="1" applyFill="1" applyBorder="1" applyAlignment="1" applyProtection="1">
      <alignment horizontal="center"/>
    </xf>
    <xf numFmtId="0" fontId="5" fillId="2" borderId="0" xfId="0" applyFont="1" applyFill="1" applyBorder="1" applyAlignment="1" applyProtection="1">
      <alignment horizontal="center"/>
    </xf>
    <xf numFmtId="3" fontId="2" fillId="2" borderId="0" xfId="0" applyNumberFormat="1" applyFont="1" applyFill="1" applyBorder="1" applyAlignment="1" applyProtection="1">
      <alignment horizontal="right" indent="1"/>
    </xf>
    <xf numFmtId="0" fontId="2" fillId="2" borderId="0" xfId="0" applyFont="1" applyFill="1" applyBorder="1" applyAlignment="1" applyProtection="1">
      <alignment horizontal="right" indent="1"/>
    </xf>
    <xf numFmtId="0" fontId="2" fillId="3" borderId="12" xfId="0" applyFont="1" applyFill="1" applyBorder="1" applyAlignment="1" applyProtection="1"/>
    <xf numFmtId="0" fontId="5" fillId="3" borderId="13" xfId="0" applyFont="1" applyFill="1" applyBorder="1" applyAlignment="1" applyProtection="1"/>
    <xf numFmtId="0" fontId="2" fillId="3" borderId="3" xfId="0" applyFont="1" applyFill="1" applyBorder="1" applyAlignment="1" applyProtection="1"/>
    <xf numFmtId="0" fontId="5" fillId="3" borderId="0" xfId="0" applyFont="1" applyFill="1" applyBorder="1" applyAlignment="1" applyProtection="1"/>
    <xf numFmtId="0" fontId="0" fillId="3" borderId="0" xfId="0" applyFill="1" applyBorder="1" applyAlignment="1" applyProtection="1"/>
    <xf numFmtId="0" fontId="2" fillId="3" borderId="9" xfId="0" applyFont="1" applyFill="1" applyBorder="1" applyAlignment="1" applyProtection="1"/>
    <xf numFmtId="0" fontId="0" fillId="3" borderId="14" xfId="0" applyFill="1" applyBorder="1" applyAlignment="1" applyProtection="1"/>
    <xf numFmtId="0" fontId="0" fillId="3" borderId="15" xfId="0" applyFill="1" applyBorder="1" applyAlignment="1" applyProtection="1"/>
    <xf numFmtId="0" fontId="2" fillId="2" borderId="0" xfId="0" applyFont="1" applyFill="1" applyBorder="1" applyAlignment="1" applyProtection="1">
      <alignment horizontal="left"/>
    </xf>
    <xf numFmtId="0" fontId="0" fillId="2" borderId="0" xfId="0" applyFill="1" applyBorder="1" applyAlignment="1" applyProtection="1">
      <alignment horizontal="left" wrapText="1"/>
    </xf>
    <xf numFmtId="0" fontId="2" fillId="2" borderId="12" xfId="0" applyFont="1" applyFill="1" applyBorder="1" applyAlignment="1" applyProtection="1">
      <alignment horizontal="center" wrapText="1"/>
    </xf>
    <xf numFmtId="0" fontId="0" fillId="2" borderId="0" xfId="0" applyFill="1" applyBorder="1" applyAlignment="1" applyProtection="1"/>
    <xf numFmtId="0" fontId="0" fillId="2" borderId="4" xfId="0" applyFill="1" applyBorder="1" applyAlignment="1" applyProtection="1"/>
    <xf numFmtId="0" fontId="0" fillId="2" borderId="0" xfId="0" applyFill="1" applyBorder="1" applyProtection="1"/>
    <xf numFmtId="0" fontId="10"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2" fillId="2" borderId="0" xfId="0" applyFont="1" applyFill="1" applyBorder="1" applyAlignment="1" applyProtection="1">
      <alignment horizontal="left" vertical="center" wrapText="1" indent="1"/>
    </xf>
    <xf numFmtId="3" fontId="0" fillId="2" borderId="0" xfId="0" applyNumberFormat="1" applyFill="1" applyBorder="1" applyAlignment="1" applyProtection="1">
      <alignment horizontal="left" vertical="center" wrapText="1" indent="1"/>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2" fillId="2" borderId="0" xfId="0" applyFont="1" applyFill="1" applyBorder="1" applyAlignment="1" applyProtection="1">
      <alignment horizontal="left" vertical="center"/>
    </xf>
    <xf numFmtId="3" fontId="0" fillId="2" borderId="0" xfId="0" applyNumberFormat="1" applyFill="1" applyBorder="1" applyAlignment="1" applyProtection="1">
      <alignment horizontal="left" vertical="center" indent="1"/>
    </xf>
    <xf numFmtId="3" fontId="2" fillId="2" borderId="0" xfId="0" applyNumberFormat="1" applyFont="1" applyFill="1" applyBorder="1" applyAlignment="1" applyProtection="1">
      <alignment horizontal="left" vertical="center" indent="1"/>
    </xf>
    <xf numFmtId="0" fontId="2" fillId="2" borderId="16" xfId="0" applyFont="1" applyFill="1" applyBorder="1" applyAlignment="1" applyProtection="1">
      <alignment horizontal="center"/>
    </xf>
    <xf numFmtId="0" fontId="8" fillId="2" borderId="0" xfId="0" applyFont="1" applyFill="1" applyBorder="1" applyAlignment="1" applyProtection="1">
      <alignment horizontal="left" vertical="center"/>
    </xf>
    <xf numFmtId="0" fontId="0" fillId="2" borderId="0" xfId="0" applyFill="1" applyBorder="1" applyAlignment="1" applyProtection="1">
      <alignment horizontal="left" vertical="top" wrapText="1"/>
    </xf>
    <xf numFmtId="0" fontId="0" fillId="2" borderId="0" xfId="0" applyNumberFormat="1" applyFill="1" applyBorder="1" applyAlignment="1" applyProtection="1">
      <alignment horizontal="center"/>
    </xf>
    <xf numFmtId="0" fontId="0" fillId="2" borderId="0" xfId="0" applyNumberFormat="1" applyFill="1" applyBorder="1" applyAlignment="1" applyProtection="1">
      <alignment horizontal="center"/>
      <protection locked="0"/>
    </xf>
    <xf numFmtId="0" fontId="0" fillId="2" borderId="17" xfId="0" applyNumberFormat="1" applyFill="1" applyBorder="1" applyAlignment="1" applyProtection="1">
      <alignment horizontal="center"/>
    </xf>
    <xf numFmtId="0" fontId="0" fillId="2" borderId="18" xfId="0" applyNumberFormat="1" applyFill="1" applyBorder="1" applyAlignment="1" applyProtection="1">
      <alignment horizontal="center"/>
    </xf>
    <xf numFmtId="0" fontId="0" fillId="2" borderId="19" xfId="0" applyNumberFormat="1" applyFill="1" applyBorder="1" applyAlignment="1" applyProtection="1">
      <alignment horizontal="center"/>
    </xf>
    <xf numFmtId="0" fontId="0" fillId="3" borderId="17" xfId="0" applyNumberFormat="1" applyFill="1" applyBorder="1" applyAlignment="1" applyProtection="1">
      <alignment horizontal="left" vertical="center" indent="1"/>
      <protection locked="0"/>
    </xf>
    <xf numFmtId="0" fontId="0" fillId="3" borderId="18" xfId="0" applyNumberFormat="1" applyFill="1" applyBorder="1" applyAlignment="1" applyProtection="1">
      <alignment horizontal="left" vertical="center" indent="1"/>
      <protection locked="0"/>
    </xf>
    <xf numFmtId="0" fontId="0" fillId="3" borderId="19" xfId="0" applyNumberFormat="1" applyFill="1" applyBorder="1" applyAlignment="1" applyProtection="1">
      <alignment horizontal="left" vertical="center" indent="1"/>
      <protection locked="0"/>
    </xf>
    <xf numFmtId="0" fontId="0" fillId="2" borderId="17" xfId="0" applyFill="1" applyBorder="1" applyAlignment="1" applyProtection="1">
      <alignment horizontal="left" vertical="center" indent="1"/>
    </xf>
    <xf numFmtId="0" fontId="0" fillId="2" borderId="18" xfId="0" applyFill="1" applyBorder="1" applyAlignment="1" applyProtection="1">
      <alignment horizontal="left" vertical="center" indent="1"/>
    </xf>
    <xf numFmtId="0" fontId="0" fillId="2" borderId="19" xfId="0" applyFill="1" applyBorder="1" applyAlignment="1" applyProtection="1">
      <alignment horizontal="left" vertical="center" indent="1"/>
    </xf>
    <xf numFmtId="0" fontId="0" fillId="4" borderId="0" xfId="0" applyFill="1" applyProtection="1"/>
    <xf numFmtId="0" fontId="23" fillId="4" borderId="0" xfId="0" applyFont="1" applyFill="1" applyProtection="1"/>
    <xf numFmtId="0" fontId="0" fillId="2" borderId="3" xfId="0" applyFill="1" applyBorder="1" applyProtection="1"/>
    <xf numFmtId="0" fontId="0" fillId="2" borderId="4" xfId="0" applyFill="1" applyBorder="1" applyProtection="1"/>
    <xf numFmtId="0" fontId="14" fillId="2" borderId="0" xfId="0" applyFont="1" applyFill="1" applyBorder="1" applyProtection="1"/>
    <xf numFmtId="0" fontId="15" fillId="2" borderId="0" xfId="0" applyFont="1" applyFill="1" applyBorder="1" applyProtection="1"/>
    <xf numFmtId="0" fontId="15" fillId="2" borderId="0" xfId="0" applyFont="1" applyFill="1" applyBorder="1" applyAlignment="1" applyProtection="1">
      <alignment vertical="top" wrapText="1"/>
    </xf>
    <xf numFmtId="0" fontId="20" fillId="2" borderId="0" xfId="1" applyFont="1" applyFill="1" applyBorder="1" applyAlignment="1" applyProtection="1">
      <alignment horizontal="left"/>
    </xf>
    <xf numFmtId="0" fontId="20" fillId="2" borderId="0" xfId="0" applyFont="1" applyFill="1" applyBorder="1" applyProtection="1"/>
    <xf numFmtId="0" fontId="23" fillId="2" borderId="0" xfId="1" applyFont="1" applyFill="1" applyBorder="1" applyAlignment="1" applyProtection="1">
      <alignment horizontal="left"/>
    </xf>
    <xf numFmtId="0" fontId="10" fillId="2" borderId="0" xfId="0" applyFont="1" applyFill="1" applyBorder="1" applyProtection="1"/>
    <xf numFmtId="0" fontId="21" fillId="2" borderId="0" xfId="0" applyFont="1" applyFill="1" applyBorder="1" applyAlignment="1" applyProtection="1"/>
    <xf numFmtId="0" fontId="26" fillId="2" borderId="0" xfId="0" applyFont="1" applyFill="1" applyBorder="1" applyProtection="1"/>
    <xf numFmtId="0" fontId="1" fillId="2" borderId="0" xfId="0" applyFont="1" applyFill="1" applyBorder="1" applyProtection="1"/>
    <xf numFmtId="0" fontId="12" fillId="2" borderId="0" xfId="1" applyFill="1" applyBorder="1" applyAlignment="1" applyProtection="1"/>
    <xf numFmtId="0" fontId="0" fillId="2" borderId="15" xfId="0" applyFill="1" applyBorder="1" applyProtection="1"/>
    <xf numFmtId="0" fontId="29" fillId="2" borderId="0" xfId="0" applyFont="1" applyFill="1" applyBorder="1" applyAlignment="1" applyProtection="1">
      <alignment wrapText="1"/>
    </xf>
    <xf numFmtId="0" fontId="12" fillId="2" borderId="0" xfId="1" applyFill="1" applyBorder="1" applyAlignment="1" applyProtection="1">
      <alignment horizontal="left"/>
    </xf>
    <xf numFmtId="0" fontId="24" fillId="2" borderId="0" xfId="1" applyFont="1" applyFill="1" applyBorder="1" applyAlignment="1" applyProtection="1">
      <alignment horizontal="left" vertical="center"/>
      <protection locked="0"/>
    </xf>
    <xf numFmtId="0" fontId="22" fillId="2" borderId="0" xfId="1" applyFont="1" applyFill="1" applyBorder="1" applyAlignment="1" applyProtection="1">
      <alignment horizontal="center"/>
    </xf>
    <xf numFmtId="0" fontId="23" fillId="2" borderId="0" xfId="1" applyFont="1" applyFill="1" applyBorder="1" applyAlignment="1" applyProtection="1">
      <alignment horizontal="center"/>
    </xf>
    <xf numFmtId="0" fontId="27" fillId="2" borderId="0" xfId="0" applyFont="1" applyFill="1" applyBorder="1" applyAlignment="1" applyProtection="1">
      <alignment horizontal="center"/>
    </xf>
    <xf numFmtId="0" fontId="0" fillId="2" borderId="3" xfId="0" applyFill="1" applyBorder="1" applyAlignment="1" applyProtection="1"/>
    <xf numFmtId="0" fontId="30" fillId="2" borderId="0" xfId="0" applyNumberFormat="1" applyFont="1" applyFill="1" applyBorder="1" applyAlignment="1" applyProtection="1">
      <alignment vertical="center"/>
    </xf>
    <xf numFmtId="0" fontId="31" fillId="2" borderId="0" xfId="0" applyFont="1" applyFill="1" applyBorder="1" applyAlignment="1" applyProtection="1">
      <alignment vertical="center"/>
    </xf>
    <xf numFmtId="0" fontId="30" fillId="2" borderId="0" xfId="0" applyFont="1" applyFill="1" applyBorder="1" applyAlignment="1" applyProtection="1">
      <alignment vertical="center"/>
    </xf>
    <xf numFmtId="0" fontId="30" fillId="2" borderId="0" xfId="0" applyFont="1" applyFill="1" applyBorder="1" applyAlignment="1" applyProtection="1">
      <alignment vertical="center" wrapText="1"/>
    </xf>
    <xf numFmtId="0" fontId="0" fillId="2" borderId="14" xfId="0" applyFill="1" applyBorder="1" applyAlignment="1" applyProtection="1">
      <alignment horizontal="center"/>
    </xf>
    <xf numFmtId="0" fontId="2" fillId="2" borderId="0" xfId="0" applyNumberFormat="1" applyFont="1" applyFill="1" applyBorder="1" applyAlignment="1" applyProtection="1">
      <alignment horizontal="left" vertical="center" wrapText="1" indent="1"/>
      <protection locked="0"/>
    </xf>
    <xf numFmtId="0" fontId="0" fillId="2" borderId="0" xfId="0" applyFill="1" applyBorder="1" applyAlignment="1" applyProtection="1">
      <protection locked="0"/>
    </xf>
    <xf numFmtId="3" fontId="0" fillId="3" borderId="21" xfId="0" applyNumberFormat="1" applyFill="1" applyBorder="1" applyAlignment="1" applyProtection="1">
      <alignment horizontal="right" vertical="center" indent="1"/>
      <protection locked="0"/>
    </xf>
    <xf numFmtId="3" fontId="0" fillId="3" borderId="22" xfId="0" applyNumberFormat="1" applyFill="1" applyBorder="1" applyAlignment="1" applyProtection="1">
      <alignment horizontal="right" vertical="center" indent="1"/>
      <protection locked="0"/>
    </xf>
    <xf numFmtId="3" fontId="0" fillId="3" borderId="23" xfId="0" applyNumberFormat="1" applyFill="1" applyBorder="1" applyAlignment="1" applyProtection="1">
      <alignment horizontal="right" vertical="center" indent="1"/>
      <protection locked="0"/>
    </xf>
    <xf numFmtId="3" fontId="0" fillId="3" borderId="24" xfId="0" applyNumberFormat="1" applyFill="1" applyBorder="1" applyAlignment="1" applyProtection="1">
      <alignment horizontal="right" vertical="center" indent="1"/>
      <protection locked="0"/>
    </xf>
    <xf numFmtId="3" fontId="0" fillId="3" borderId="25" xfId="0" applyNumberFormat="1" applyFill="1" applyBorder="1" applyAlignment="1" applyProtection="1">
      <alignment horizontal="right" vertical="center" indent="1"/>
      <protection locked="0"/>
    </xf>
    <xf numFmtId="3" fontId="0" fillId="3" borderId="26" xfId="0" applyNumberFormat="1" applyFill="1" applyBorder="1" applyAlignment="1" applyProtection="1">
      <alignment horizontal="right" vertical="center" indent="1"/>
      <protection locked="0"/>
    </xf>
    <xf numFmtId="3" fontId="0" fillId="3" borderId="27" xfId="0" applyNumberFormat="1" applyFill="1" applyBorder="1" applyAlignment="1" applyProtection="1">
      <alignment horizontal="right" vertical="center" indent="1"/>
      <protection locked="0"/>
    </xf>
    <xf numFmtId="3" fontId="0" fillId="3" borderId="28" xfId="0" applyNumberFormat="1" applyFill="1" applyBorder="1" applyAlignment="1" applyProtection="1">
      <alignment horizontal="right" vertical="center" indent="1"/>
      <protection locked="0"/>
    </xf>
    <xf numFmtId="3" fontId="0" fillId="3" borderId="29" xfId="0" applyNumberFormat="1" applyFill="1" applyBorder="1" applyAlignment="1" applyProtection="1">
      <alignment horizontal="right" vertical="center" indent="1"/>
      <protection locked="0"/>
    </xf>
    <xf numFmtId="3" fontId="0" fillId="3" borderId="30" xfId="0" applyNumberFormat="1" applyFill="1" applyBorder="1" applyAlignment="1" applyProtection="1">
      <alignment horizontal="right" vertical="center" indent="1"/>
      <protection locked="0"/>
    </xf>
    <xf numFmtId="3" fontId="0" fillId="2" borderId="0" xfId="0" applyNumberFormat="1" applyFill="1" applyBorder="1" applyProtection="1"/>
    <xf numFmtId="3" fontId="2" fillId="2" borderId="0" xfId="0" applyNumberFormat="1" applyFont="1" applyFill="1" applyBorder="1" applyAlignment="1" applyProtection="1">
      <alignment horizontal="left" vertical="center" wrapText="1" indent="1"/>
    </xf>
    <xf numFmtId="3" fontId="0" fillId="2" borderId="0" xfId="0" applyNumberFormat="1" applyFill="1" applyBorder="1" applyAlignment="1" applyProtection="1">
      <alignment horizontal="left" indent="1"/>
    </xf>
    <xf numFmtId="0" fontId="31" fillId="2" borderId="0" xfId="0" applyNumberFormat="1" applyFont="1" applyFill="1" applyBorder="1" applyAlignment="1" applyProtection="1">
      <alignment horizontal="left" vertical="center" indent="1"/>
    </xf>
    <xf numFmtId="0" fontId="31" fillId="2" borderId="0" xfId="0" applyFont="1" applyFill="1" applyBorder="1" applyAlignment="1" applyProtection="1">
      <alignment horizontal="left" vertical="center" indent="1"/>
    </xf>
    <xf numFmtId="0" fontId="0" fillId="2" borderId="17" xfId="0" applyFill="1" applyBorder="1" applyAlignment="1" applyProtection="1">
      <alignment horizontal="left" vertical="center" wrapText="1" indent="1"/>
    </xf>
    <xf numFmtId="0" fontId="0" fillId="2" borderId="18" xfId="0" applyFill="1" applyBorder="1" applyAlignment="1" applyProtection="1">
      <alignment horizontal="left" vertical="center" wrapText="1" indent="1"/>
    </xf>
    <xf numFmtId="0" fontId="0" fillId="2" borderId="19" xfId="0" applyFill="1" applyBorder="1" applyAlignment="1" applyProtection="1">
      <alignment horizontal="left" vertical="center" wrapText="1" indent="1"/>
    </xf>
    <xf numFmtId="0" fontId="31" fillId="2" borderId="0" xfId="0" applyNumberFormat="1" applyFont="1" applyFill="1" applyBorder="1" applyAlignment="1" applyProtection="1">
      <alignment horizontal="left" vertical="center" wrapText="1" indent="1"/>
    </xf>
    <xf numFmtId="3" fontId="0" fillId="3" borderId="31" xfId="0" applyNumberFormat="1" applyFill="1" applyBorder="1" applyAlignment="1" applyProtection="1">
      <alignment horizontal="right" vertical="center" indent="1"/>
      <protection locked="0"/>
    </xf>
    <xf numFmtId="3" fontId="2" fillId="2" borderId="32" xfId="0" applyNumberFormat="1" applyFont="1" applyFill="1" applyBorder="1" applyAlignment="1" applyProtection="1">
      <alignment horizontal="right" vertical="center" indent="1"/>
    </xf>
    <xf numFmtId="3" fontId="2" fillId="2" borderId="0" xfId="0" applyNumberFormat="1" applyFont="1" applyFill="1" applyBorder="1" applyAlignment="1" applyProtection="1">
      <alignment horizontal="right" vertical="center" indent="1"/>
    </xf>
    <xf numFmtId="3" fontId="2" fillId="2" borderId="17" xfId="0" applyNumberFormat="1" applyFont="1" applyFill="1" applyBorder="1" applyAlignment="1" applyProtection="1">
      <alignment horizontal="right" vertical="center" indent="1"/>
    </xf>
    <xf numFmtId="3" fontId="0" fillId="3" borderId="11" xfId="0" applyNumberFormat="1" applyFill="1" applyBorder="1" applyAlignment="1" applyProtection="1">
      <alignment horizontal="right" vertical="center" indent="1"/>
      <protection locked="0"/>
    </xf>
    <xf numFmtId="3" fontId="2" fillId="2" borderId="33" xfId="0" applyNumberFormat="1" applyFont="1" applyFill="1" applyBorder="1" applyAlignment="1" applyProtection="1">
      <alignment horizontal="right" vertical="center" indent="1"/>
    </xf>
    <xf numFmtId="3" fontId="2" fillId="2" borderId="18" xfId="0" applyNumberFormat="1" applyFont="1" applyFill="1" applyBorder="1" applyAlignment="1" applyProtection="1">
      <alignment horizontal="right" vertical="center" indent="1"/>
    </xf>
    <xf numFmtId="3" fontId="31" fillId="2" borderId="0" xfId="0" applyNumberFormat="1" applyFont="1" applyFill="1" applyBorder="1" applyAlignment="1" applyProtection="1">
      <alignment horizontal="right" vertical="center" indent="1"/>
    </xf>
    <xf numFmtId="3" fontId="30" fillId="2" borderId="0" xfId="0" applyNumberFormat="1" applyFont="1" applyFill="1" applyBorder="1" applyAlignment="1" applyProtection="1">
      <alignment horizontal="right" vertical="center" indent="1"/>
    </xf>
    <xf numFmtId="3" fontId="0" fillId="3" borderId="34" xfId="0" applyNumberFormat="1" applyFill="1" applyBorder="1" applyAlignment="1" applyProtection="1">
      <alignment horizontal="right" vertical="center" indent="1"/>
      <protection locked="0"/>
    </xf>
    <xf numFmtId="3" fontId="0" fillId="3" borderId="35" xfId="0" applyNumberFormat="1" applyFill="1" applyBorder="1" applyAlignment="1" applyProtection="1">
      <alignment horizontal="right" vertical="center" indent="1"/>
      <protection locked="0"/>
    </xf>
    <xf numFmtId="3" fontId="2" fillId="2" borderId="36" xfId="0" applyNumberFormat="1" applyFont="1" applyFill="1" applyBorder="1" applyAlignment="1" applyProtection="1">
      <alignment horizontal="right" vertical="center" indent="1"/>
    </xf>
    <xf numFmtId="3" fontId="2" fillId="2" borderId="19" xfId="0" applyNumberFormat="1" applyFont="1" applyFill="1" applyBorder="1" applyAlignment="1" applyProtection="1">
      <alignment horizontal="right" vertical="center" indent="1"/>
    </xf>
    <xf numFmtId="3" fontId="2" fillId="2" borderId="16" xfId="0" applyNumberFormat="1" applyFont="1" applyFill="1" applyBorder="1" applyAlignment="1" applyProtection="1">
      <alignment horizontal="right" vertical="center" wrapText="1" indent="1"/>
    </xf>
    <xf numFmtId="3" fontId="2" fillId="2" borderId="0" xfId="0" applyNumberFormat="1" applyFont="1" applyFill="1" applyBorder="1" applyAlignment="1" applyProtection="1">
      <alignment horizontal="right" vertical="top" wrapText="1" indent="1"/>
    </xf>
    <xf numFmtId="0" fontId="2" fillId="3" borderId="17" xfId="0" applyFont="1" applyFill="1" applyBorder="1" applyAlignment="1" applyProtection="1">
      <alignment horizontal="left" vertical="center" wrapText="1" indent="1"/>
      <protection locked="0"/>
    </xf>
    <xf numFmtId="0" fontId="2" fillId="3" borderId="18" xfId="0" applyFont="1" applyFill="1" applyBorder="1" applyAlignment="1" applyProtection="1">
      <alignment horizontal="left" vertical="center" wrapText="1" indent="1"/>
      <protection locked="0"/>
    </xf>
    <xf numFmtId="0" fontId="30" fillId="2" borderId="0" xfId="0" applyFont="1" applyFill="1" applyBorder="1" applyAlignment="1" applyProtection="1">
      <alignment horizontal="left" vertical="center" wrapText="1" indent="1"/>
    </xf>
    <xf numFmtId="0" fontId="2" fillId="3" borderId="19" xfId="0" applyFont="1" applyFill="1" applyBorder="1" applyAlignment="1" applyProtection="1">
      <alignment horizontal="left" vertical="center" wrapText="1" indent="1"/>
      <protection locked="0"/>
    </xf>
    <xf numFmtId="0" fontId="0" fillId="2" borderId="0" xfId="0" applyFill="1" applyBorder="1" applyAlignment="1" applyProtection="1">
      <alignment horizontal="left" vertical="center" indent="1"/>
    </xf>
    <xf numFmtId="3" fontId="0" fillId="3" borderId="17" xfId="0" applyNumberFormat="1" applyFill="1" applyBorder="1" applyAlignment="1" applyProtection="1">
      <alignment horizontal="right" vertical="center" indent="1"/>
      <protection locked="0"/>
    </xf>
    <xf numFmtId="3" fontId="0" fillId="3" borderId="18" xfId="0" applyNumberFormat="1" applyFill="1" applyBorder="1" applyAlignment="1" applyProtection="1">
      <alignment horizontal="right" vertical="center" indent="1"/>
      <protection locked="0"/>
    </xf>
    <xf numFmtId="3" fontId="0" fillId="3" borderId="19" xfId="0" applyNumberFormat="1" applyFill="1" applyBorder="1" applyAlignment="1" applyProtection="1">
      <alignment horizontal="right" vertical="center" indent="1"/>
      <protection locked="0"/>
    </xf>
    <xf numFmtId="0" fontId="4" fillId="4" borderId="0" xfId="0" applyFont="1" applyFill="1" applyProtection="1"/>
    <xf numFmtId="0" fontId="2" fillId="4" borderId="0" xfId="0" applyFont="1" applyFill="1" applyProtection="1"/>
    <xf numFmtId="0" fontId="2" fillId="4" borderId="0" xfId="0" applyFont="1" applyFill="1" applyAlignment="1" applyProtection="1">
      <alignment horizontal="center"/>
    </xf>
    <xf numFmtId="0" fontId="2" fillId="4" borderId="0" xfId="0" applyFont="1" applyFill="1" applyBorder="1" applyAlignment="1" applyProtection="1">
      <alignment horizontal="center"/>
    </xf>
    <xf numFmtId="0" fontId="30" fillId="4" borderId="0" xfId="0" applyFont="1" applyFill="1" applyBorder="1" applyAlignment="1" applyProtection="1">
      <alignment vertical="center"/>
    </xf>
    <xf numFmtId="0" fontId="23" fillId="2" borderId="0" xfId="0" applyFont="1" applyFill="1" applyBorder="1" applyAlignment="1" applyProtection="1">
      <alignment horizontal="center" wrapText="1"/>
    </xf>
    <xf numFmtId="0" fontId="23" fillId="2" borderId="0" xfId="0" applyFont="1" applyFill="1" applyBorder="1" applyAlignment="1" applyProtection="1">
      <alignment wrapText="1"/>
    </xf>
    <xf numFmtId="0" fontId="2" fillId="2" borderId="0" xfId="0" applyFont="1" applyFill="1" applyBorder="1" applyProtection="1"/>
    <xf numFmtId="0" fontId="5" fillId="2" borderId="23" xfId="0" applyFont="1" applyFill="1" applyBorder="1" applyAlignment="1" applyProtection="1">
      <alignment horizontal="center"/>
    </xf>
    <xf numFmtId="0" fontId="5" fillId="2" borderId="33" xfId="0" applyFont="1" applyFill="1" applyBorder="1" applyAlignment="1" applyProtection="1">
      <alignment horizontal="center"/>
    </xf>
    <xf numFmtId="3" fontId="17" fillId="2" borderId="0" xfId="0" applyNumberFormat="1" applyFont="1" applyFill="1" applyBorder="1" applyAlignment="1" applyProtection="1">
      <alignment horizontal="left" vertical="center" indent="1"/>
    </xf>
    <xf numFmtId="0" fontId="0" fillId="2" borderId="0" xfId="0" applyFill="1" applyBorder="1" applyAlignment="1" applyProtection="1">
      <alignment horizontal="right"/>
    </xf>
    <xf numFmtId="0" fontId="18" fillId="2" borderId="0" xfId="0" applyFont="1" applyFill="1" applyBorder="1" applyAlignment="1" applyProtection="1">
      <alignment horizontal="left" wrapText="1"/>
    </xf>
    <xf numFmtId="0" fontId="0" fillId="2" borderId="0" xfId="0" applyFill="1" applyBorder="1" applyAlignment="1" applyProtection="1">
      <alignment horizontal="right" indent="1"/>
    </xf>
    <xf numFmtId="3" fontId="0" fillId="2" borderId="0" xfId="0" applyNumberFormat="1" applyFill="1" applyBorder="1" applyAlignment="1" applyProtection="1">
      <alignment horizontal="right" indent="1"/>
    </xf>
    <xf numFmtId="0" fontId="0" fillId="2" borderId="9" xfId="0" applyFill="1" applyBorder="1" applyProtection="1"/>
    <xf numFmtId="0" fontId="0" fillId="2" borderId="14" xfId="0" applyFill="1" applyBorder="1" applyProtection="1"/>
    <xf numFmtId="0" fontId="0" fillId="4" borderId="0" xfId="0" applyFill="1" applyBorder="1" applyProtection="1"/>
    <xf numFmtId="0" fontId="4" fillId="2" borderId="0" xfId="0" applyFont="1" applyFill="1" applyBorder="1" applyProtection="1"/>
    <xf numFmtId="0" fontId="4" fillId="2" borderId="3" xfId="0" applyFont="1" applyFill="1" applyBorder="1" applyProtection="1"/>
    <xf numFmtId="0" fontId="4" fillId="2" borderId="4" xfId="0" applyFont="1" applyFill="1" applyBorder="1" applyProtection="1"/>
    <xf numFmtId="0" fontId="23" fillId="2" borderId="3" xfId="0" applyFont="1" applyFill="1" applyBorder="1" applyProtection="1"/>
    <xf numFmtId="0" fontId="23" fillId="2" borderId="4" xfId="0" applyFont="1" applyFill="1" applyBorder="1" applyProtection="1"/>
    <xf numFmtId="0" fontId="30" fillId="2" borderId="3" xfId="0" applyFont="1" applyFill="1" applyBorder="1" applyAlignment="1" applyProtection="1">
      <alignment vertical="center"/>
    </xf>
    <xf numFmtId="0" fontId="30" fillId="2" borderId="4" xfId="0" applyFont="1" applyFill="1" applyBorder="1" applyAlignment="1" applyProtection="1">
      <alignment vertical="center"/>
    </xf>
    <xf numFmtId="0" fontId="2" fillId="2" borderId="3" xfId="0" applyFont="1" applyFill="1" applyBorder="1" applyProtection="1"/>
    <xf numFmtId="0" fontId="2" fillId="2" borderId="4" xfId="0" applyFont="1" applyFill="1" applyBorder="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horizontal="center"/>
    </xf>
    <xf numFmtId="0" fontId="2" fillId="2" borderId="4" xfId="0" applyFont="1" applyFill="1" applyBorder="1" applyAlignment="1" applyProtection="1">
      <alignment horizontal="center" vertical="center"/>
    </xf>
    <xf numFmtId="0" fontId="5" fillId="2" borderId="4" xfId="0" applyFont="1" applyFill="1" applyBorder="1" applyAlignment="1" applyProtection="1">
      <alignment horizontal="center"/>
    </xf>
    <xf numFmtId="3" fontId="0" fillId="2" borderId="0" xfId="0" applyNumberFormat="1" applyFill="1" applyBorder="1" applyAlignment="1" applyProtection="1">
      <alignment horizontal="right" vertical="center" indent="1"/>
    </xf>
    <xf numFmtId="0" fontId="2" fillId="2" borderId="0" xfId="0" applyFont="1" applyFill="1" applyBorder="1" applyAlignment="1" applyProtection="1"/>
    <xf numFmtId="3" fontId="2" fillId="2" borderId="3" xfId="0" applyNumberFormat="1" applyFont="1" applyFill="1" applyBorder="1" applyAlignment="1" applyProtection="1">
      <alignment horizontal="right" wrapText="1" indent="1"/>
    </xf>
    <xf numFmtId="3" fontId="0" fillId="2" borderId="0" xfId="0" applyNumberFormat="1" applyFill="1" applyBorder="1" applyAlignment="1" applyProtection="1">
      <alignment horizontal="right" wrapText="1" indent="1"/>
    </xf>
    <xf numFmtId="3" fontId="2" fillId="2" borderId="0" xfId="0" applyNumberFormat="1" applyFont="1" applyFill="1" applyBorder="1" applyAlignment="1" applyProtection="1">
      <alignment horizontal="right" vertical="center" wrapText="1" indent="1"/>
    </xf>
    <xf numFmtId="3" fontId="2" fillId="2" borderId="0" xfId="0" applyNumberFormat="1" applyFont="1" applyFill="1" applyBorder="1" applyAlignment="1" applyProtection="1">
      <alignment horizontal="right" wrapText="1" indent="1"/>
    </xf>
    <xf numFmtId="3" fontId="2" fillId="2" borderId="4" xfId="0" applyNumberFormat="1" applyFont="1" applyFill="1" applyBorder="1" applyAlignment="1" applyProtection="1">
      <alignment horizontal="right" wrapText="1" indent="1"/>
    </xf>
    <xf numFmtId="0" fontId="11" fillId="2" borderId="14" xfId="0" applyFont="1" applyFill="1" applyBorder="1" applyAlignment="1" applyProtection="1">
      <alignment vertical="top"/>
    </xf>
    <xf numFmtId="0" fontId="0" fillId="2" borderId="14" xfId="0" applyFill="1" applyBorder="1" applyAlignment="1" applyProtection="1"/>
    <xf numFmtId="0" fontId="3" fillId="2" borderId="4" xfId="0" applyFont="1" applyFill="1" applyBorder="1" applyAlignment="1" applyProtection="1">
      <alignment horizontal="center"/>
    </xf>
    <xf numFmtId="0" fontId="0" fillId="4" borderId="0" xfId="0" applyFill="1" applyBorder="1" applyAlignment="1" applyProtection="1"/>
    <xf numFmtId="0" fontId="5" fillId="4" borderId="0" xfId="0" applyFont="1" applyFill="1" applyBorder="1" applyProtection="1"/>
    <xf numFmtId="0" fontId="0" fillId="4" borderId="0" xfId="0" applyFill="1" applyAlignment="1" applyProtection="1"/>
    <xf numFmtId="3" fontId="2" fillId="4" borderId="0" xfId="0" applyNumberFormat="1" applyFont="1" applyFill="1" applyAlignment="1" applyProtection="1">
      <alignment horizontal="right" wrapText="1" indent="1"/>
    </xf>
    <xf numFmtId="0" fontId="3" fillId="4" borderId="0" xfId="0" applyFont="1" applyFill="1" applyAlignment="1" applyProtection="1">
      <alignment horizontal="center"/>
    </xf>
    <xf numFmtId="0" fontId="0" fillId="4" borderId="0" xfId="0" applyFill="1" applyAlignment="1" applyProtection="1">
      <alignment horizontal="center"/>
    </xf>
    <xf numFmtId="0" fontId="5" fillId="4" borderId="0" xfId="0" applyFont="1" applyFill="1" applyBorder="1" applyAlignment="1" applyProtection="1"/>
    <xf numFmtId="0" fontId="5" fillId="2" borderId="4" xfId="0" applyFont="1" applyFill="1" applyBorder="1" applyAlignment="1" applyProtection="1"/>
    <xf numFmtId="0" fontId="0" fillId="3" borderId="17" xfId="0" applyNumberFormat="1" applyFill="1" applyBorder="1" applyAlignment="1" applyProtection="1">
      <alignment horizontal="left" vertical="center" wrapText="1" indent="1"/>
      <protection locked="0"/>
    </xf>
    <xf numFmtId="0" fontId="0" fillId="3" borderId="18" xfId="0" applyNumberFormat="1" applyFill="1" applyBorder="1" applyAlignment="1" applyProtection="1">
      <alignment horizontal="left" vertical="center" wrapText="1" indent="1"/>
      <protection locked="0"/>
    </xf>
    <xf numFmtId="0" fontId="0" fillId="3" borderId="19" xfId="0" applyNumberFormat="1" applyFill="1" applyBorder="1" applyAlignment="1" applyProtection="1">
      <alignment horizontal="left" vertical="center" wrapText="1" indent="1"/>
      <protection locked="0"/>
    </xf>
    <xf numFmtId="0" fontId="0" fillId="2" borderId="0" xfId="0" applyFill="1" applyBorder="1" applyAlignment="1" applyProtection="1">
      <alignment horizontal="right" vertical="center" indent="1"/>
    </xf>
    <xf numFmtId="3" fontId="0" fillId="3" borderId="37" xfId="0" applyNumberFormat="1" applyFill="1" applyBorder="1" applyAlignment="1" applyProtection="1">
      <alignment horizontal="right" vertical="center" indent="1"/>
      <protection locked="0"/>
    </xf>
    <xf numFmtId="3" fontId="0" fillId="2" borderId="32" xfId="0" applyNumberFormat="1" applyFill="1" applyBorder="1" applyAlignment="1" applyProtection="1">
      <alignment horizontal="right" vertical="center" indent="1"/>
    </xf>
    <xf numFmtId="3" fontId="0" fillId="3" borderId="38" xfId="0" applyNumberFormat="1" applyFill="1" applyBorder="1" applyAlignment="1" applyProtection="1">
      <alignment horizontal="right" vertical="center" indent="1"/>
      <protection locked="0"/>
    </xf>
    <xf numFmtId="3" fontId="0" fillId="2" borderId="33" xfId="0" applyNumberFormat="1" applyFill="1" applyBorder="1" applyAlignment="1" applyProtection="1">
      <alignment horizontal="right" vertical="center" indent="1"/>
    </xf>
    <xf numFmtId="3" fontId="0" fillId="3" borderId="39" xfId="0" applyNumberFormat="1" applyFill="1" applyBorder="1" applyAlignment="1" applyProtection="1">
      <alignment horizontal="right" vertical="center" indent="1"/>
      <protection locked="0"/>
    </xf>
    <xf numFmtId="3" fontId="0" fillId="2" borderId="36" xfId="0" applyNumberFormat="1" applyFill="1" applyBorder="1" applyAlignment="1" applyProtection="1">
      <alignment horizontal="right" vertical="center" indent="1"/>
    </xf>
    <xf numFmtId="3" fontId="17" fillId="2" borderId="0" xfId="0" applyNumberFormat="1" applyFont="1" applyFill="1" applyBorder="1" applyAlignment="1" applyProtection="1">
      <alignment horizontal="right" vertical="center" indent="1"/>
    </xf>
    <xf numFmtId="0" fontId="5" fillId="3" borderId="17" xfId="0" applyFont="1" applyFill="1" applyBorder="1" applyAlignment="1" applyProtection="1">
      <alignment horizontal="left" vertical="center" wrapText="1" indent="1"/>
      <protection locked="0"/>
    </xf>
    <xf numFmtId="0" fontId="5" fillId="3" borderId="18" xfId="0" applyFont="1" applyFill="1" applyBorder="1" applyAlignment="1" applyProtection="1">
      <alignment horizontal="left" vertical="center" wrapText="1" indent="1"/>
      <protection locked="0"/>
    </xf>
    <xf numFmtId="0" fontId="5" fillId="3" borderId="19" xfId="0" applyFont="1" applyFill="1" applyBorder="1" applyAlignment="1" applyProtection="1">
      <alignment horizontal="left" vertical="center" wrapText="1" indent="1"/>
      <protection locked="0"/>
    </xf>
    <xf numFmtId="164" fontId="2" fillId="2" borderId="16" xfId="0" applyNumberFormat="1" applyFont="1" applyFill="1" applyBorder="1" applyAlignment="1" applyProtection="1">
      <alignment horizontal="left" vertical="center" indent="1"/>
    </xf>
    <xf numFmtId="0" fontId="0" fillId="3" borderId="16" xfId="0" applyNumberFormat="1" applyFill="1" applyBorder="1" applyAlignment="1" applyProtection="1">
      <alignment horizontal="left" vertical="top" wrapText="1" indent="1"/>
      <protection locked="0"/>
    </xf>
    <xf numFmtId="0" fontId="2" fillId="3" borderId="16" xfId="0" applyNumberFormat="1" applyFont="1" applyFill="1" applyBorder="1" applyAlignment="1" applyProtection="1">
      <alignment horizontal="left" vertical="center" wrapText="1" indent="1"/>
      <protection locked="0"/>
    </xf>
    <xf numFmtId="0" fontId="0" fillId="2" borderId="3" xfId="0" applyNumberFormat="1" applyFill="1" applyBorder="1" applyProtection="1"/>
    <xf numFmtId="0" fontId="0" fillId="2" borderId="0" xfId="0" applyNumberFormat="1" applyFill="1" applyBorder="1" applyProtection="1"/>
    <xf numFmtId="0" fontId="0" fillId="2" borderId="4" xfId="0" applyNumberFormat="1" applyFill="1" applyBorder="1" applyProtection="1"/>
    <xf numFmtId="0" fontId="0" fillId="4" borderId="0" xfId="0" applyNumberFormat="1" applyFill="1" applyProtection="1"/>
    <xf numFmtId="0" fontId="6" fillId="2" borderId="3" xfId="0" applyFont="1" applyFill="1" applyBorder="1" applyProtection="1"/>
    <xf numFmtId="0" fontId="6" fillId="2" borderId="0" xfId="0" applyFont="1" applyFill="1" applyBorder="1" applyProtection="1"/>
    <xf numFmtId="0" fontId="6" fillId="2" borderId="11"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4" xfId="0" applyFont="1" applyFill="1" applyBorder="1" applyProtection="1"/>
    <xf numFmtId="0" fontId="6" fillId="4" borderId="0" xfId="0" applyFont="1" applyFill="1" applyProtection="1"/>
    <xf numFmtId="0" fontId="0" fillId="2" borderId="16" xfId="0" applyFill="1" applyBorder="1" applyAlignment="1" applyProtection="1">
      <alignment horizontal="center"/>
    </xf>
    <xf numFmtId="0" fontId="12" fillId="2" borderId="0" xfId="1" applyFill="1" applyBorder="1" applyAlignment="1" applyProtection="1">
      <protection locked="0"/>
    </xf>
    <xf numFmtId="3" fontId="2" fillId="2" borderId="16" xfId="0" applyNumberFormat="1" applyFont="1" applyFill="1" applyBorder="1" applyAlignment="1" applyProtection="1">
      <alignment horizontal="right" vertical="center" indent="1"/>
    </xf>
    <xf numFmtId="3" fontId="0" fillId="3" borderId="40" xfId="0" applyNumberFormat="1" applyFill="1" applyBorder="1" applyAlignment="1" applyProtection="1">
      <alignment horizontal="right" vertical="center" indent="1"/>
      <protection locked="0"/>
    </xf>
    <xf numFmtId="0" fontId="0" fillId="2" borderId="16" xfId="0" applyFill="1" applyBorder="1" applyAlignment="1" applyProtection="1">
      <alignment horizontal="center" vertical="top"/>
    </xf>
    <xf numFmtId="0" fontId="0" fillId="2" borderId="0" xfId="0" applyFill="1" applyBorder="1" applyAlignment="1" applyProtection="1">
      <alignment horizontal="center" vertical="top"/>
    </xf>
    <xf numFmtId="0" fontId="0" fillId="2" borderId="0" xfId="0" applyFill="1" applyBorder="1" applyProtection="1">
      <protection locked="0"/>
    </xf>
    <xf numFmtId="0" fontId="28" fillId="2" borderId="0" xfId="1" applyFont="1" applyFill="1" applyBorder="1" applyAlignment="1" applyProtection="1">
      <alignment horizontal="left"/>
    </xf>
    <xf numFmtId="49" fontId="15" fillId="2" borderId="0" xfId="0" applyNumberFormat="1" applyFont="1" applyFill="1" applyBorder="1" applyAlignment="1" applyProtection="1">
      <alignment horizontal="right" vertical="top"/>
    </xf>
    <xf numFmtId="0" fontId="25" fillId="2" borderId="0" xfId="0" applyFont="1" applyFill="1" applyBorder="1" applyAlignment="1" applyProtection="1"/>
    <xf numFmtId="0" fontId="2" fillId="2" borderId="41" xfId="0" applyFont="1" applyFill="1" applyBorder="1" applyAlignment="1" applyProtection="1">
      <alignment horizontal="center"/>
    </xf>
    <xf numFmtId="49" fontId="8" fillId="6" borderId="0" xfId="0" applyNumberFormat="1" applyFont="1" applyFill="1" applyBorder="1" applyAlignment="1" applyProtection="1">
      <alignment horizontal="left" vertical="top"/>
    </xf>
    <xf numFmtId="49" fontId="10" fillId="2" borderId="0" xfId="0" applyNumberFormat="1" applyFont="1" applyFill="1" applyBorder="1" applyAlignment="1" applyProtection="1">
      <alignment horizontal="right" vertical="top"/>
    </xf>
    <xf numFmtId="0" fontId="2" fillId="2" borderId="0" xfId="0" applyNumberFormat="1" applyFont="1" applyFill="1" applyBorder="1" applyAlignment="1" applyProtection="1">
      <alignment horizontal="left"/>
    </xf>
    <xf numFmtId="49" fontId="15" fillId="2" borderId="0" xfId="0" applyNumberFormat="1" applyFont="1" applyFill="1" applyBorder="1" applyAlignment="1" applyProtection="1">
      <alignment horizontal="left" vertical="top" wrapText="1"/>
    </xf>
    <xf numFmtId="0" fontId="0" fillId="4" borderId="0" xfId="0" applyFill="1" applyBorder="1" applyAlignment="1" applyProtection="1"/>
    <xf numFmtId="0" fontId="0" fillId="2" borderId="0" xfId="0" applyFill="1" applyBorder="1" applyAlignment="1" applyProtection="1"/>
    <xf numFmtId="3" fontId="33" fillId="3" borderId="29" xfId="0" applyNumberFormat="1" applyFont="1" applyFill="1" applyBorder="1" applyAlignment="1" applyProtection="1">
      <alignment horizontal="right" vertical="center" indent="1"/>
      <protection locked="0"/>
    </xf>
    <xf numFmtId="0" fontId="0" fillId="6" borderId="0" xfId="0" applyFill="1" applyBorder="1" applyAlignment="1">
      <alignment horizontal="left" vertical="top"/>
    </xf>
    <xf numFmtId="0" fontId="23" fillId="2" borderId="0" xfId="0" applyFont="1" applyFill="1" applyBorder="1" applyProtection="1"/>
    <xf numFmtId="0" fontId="23" fillId="4" borderId="0" xfId="0" applyFont="1" applyFill="1" applyBorder="1" applyProtection="1"/>
    <xf numFmtId="0" fontId="20" fillId="4" borderId="0" xfId="0" applyFont="1" applyFill="1" applyBorder="1" applyProtection="1"/>
    <xf numFmtId="0" fontId="10" fillId="4" borderId="0" xfId="0" applyFont="1" applyFill="1" applyBorder="1" applyProtection="1"/>
    <xf numFmtId="0" fontId="26" fillId="4" borderId="0" xfId="0" applyFont="1" applyFill="1" applyBorder="1" applyProtection="1"/>
    <xf numFmtId="0" fontId="8" fillId="2" borderId="0" xfId="0" applyFont="1" applyFill="1" applyBorder="1" applyProtection="1"/>
    <xf numFmtId="0" fontId="8" fillId="4" borderId="0" xfId="0" applyFont="1" applyFill="1" applyBorder="1" applyProtection="1"/>
    <xf numFmtId="49" fontId="32" fillId="6" borderId="0" xfId="1" applyNumberFormat="1" applyFont="1" applyFill="1" applyBorder="1" applyAlignment="1" applyProtection="1">
      <alignment horizontal="left" vertical="top"/>
    </xf>
    <xf numFmtId="0" fontId="32" fillId="6" borderId="0" xfId="1" applyFont="1" applyFill="1" applyBorder="1" applyAlignment="1" applyProtection="1">
      <alignment horizontal="left" vertical="top"/>
    </xf>
    <xf numFmtId="0" fontId="5" fillId="2" borderId="16" xfId="0" applyFont="1" applyFill="1" applyBorder="1" applyAlignment="1" applyProtection="1">
      <alignment horizontal="center"/>
    </xf>
    <xf numFmtId="0" fontId="2" fillId="0" borderId="51" xfId="0" applyFont="1" applyFill="1" applyBorder="1" applyAlignment="1" applyProtection="1">
      <alignment horizontal="center" vertical="top" wrapText="1"/>
    </xf>
    <xf numFmtId="0" fontId="2" fillId="0" borderId="42" xfId="0" applyFont="1" applyFill="1" applyBorder="1" applyAlignment="1" applyProtection="1">
      <alignment horizontal="center" vertical="top" wrapText="1"/>
    </xf>
    <xf numFmtId="0" fontId="2" fillId="2" borderId="1" xfId="0" applyFont="1" applyFill="1" applyBorder="1" applyAlignment="1" applyProtection="1">
      <alignment horizontal="center" vertical="top" wrapText="1"/>
    </xf>
    <xf numFmtId="0" fontId="3" fillId="2" borderId="0" xfId="0" applyFont="1" applyFill="1" applyBorder="1" applyAlignment="1" applyProtection="1">
      <alignment horizontal="center"/>
    </xf>
    <xf numFmtId="0" fontId="0" fillId="2" borderId="0" xfId="0" applyFill="1" applyBorder="1" applyAlignment="1" applyProtection="1">
      <alignment horizontal="center"/>
    </xf>
    <xf numFmtId="0" fontId="0" fillId="2" borderId="0" xfId="0" applyFill="1" applyBorder="1" applyAlignment="1" applyProtection="1"/>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19" fillId="2" borderId="0" xfId="0" applyFont="1" applyFill="1" applyBorder="1" applyAlignment="1" applyProtection="1">
      <alignment wrapText="1"/>
    </xf>
    <xf numFmtId="0" fontId="3" fillId="2" borderId="0" xfId="0" applyFont="1" applyFill="1" applyBorder="1" applyAlignment="1" applyProtection="1">
      <alignment horizontal="center"/>
    </xf>
    <xf numFmtId="0" fontId="0" fillId="4" borderId="0" xfId="0" applyFill="1" applyBorder="1" applyAlignment="1" applyProtection="1"/>
    <xf numFmtId="0" fontId="0" fillId="2" borderId="0" xfId="0" applyFill="1" applyBorder="1" applyAlignment="1" applyProtection="1">
      <alignment horizontal="center" vertical="center"/>
    </xf>
    <xf numFmtId="0" fontId="0" fillId="2" borderId="3" xfId="0" applyFill="1" applyBorder="1" applyAlignment="1" applyProtection="1">
      <alignment vertical="top"/>
    </xf>
    <xf numFmtId="0" fontId="2" fillId="2" borderId="0" xfId="0" applyFont="1" applyFill="1" applyBorder="1" applyAlignment="1" applyProtection="1">
      <alignment vertical="top"/>
    </xf>
    <xf numFmtId="0" fontId="0" fillId="2" borderId="0" xfId="0" applyFill="1" applyBorder="1" applyAlignment="1" applyProtection="1">
      <alignment vertical="top"/>
    </xf>
    <xf numFmtId="0" fontId="0" fillId="2" borderId="4" xfId="0" applyFill="1" applyBorder="1" applyAlignment="1" applyProtection="1">
      <alignment vertical="top"/>
    </xf>
    <xf numFmtId="0" fontId="0" fillId="4" borderId="0" xfId="0" applyFill="1" applyAlignment="1" applyProtection="1">
      <alignment vertical="top"/>
    </xf>
    <xf numFmtId="0" fontId="0" fillId="2" borderId="51" xfId="0" applyNumberFormat="1" applyFill="1" applyBorder="1" applyAlignment="1" applyProtection="1">
      <alignment horizontal="center"/>
    </xf>
    <xf numFmtId="0" fontId="0" fillId="3" borderId="51" xfId="0" applyNumberFormat="1" applyFill="1" applyBorder="1" applyAlignment="1" applyProtection="1">
      <alignment horizontal="left" vertical="center" wrapText="1" indent="1"/>
      <protection locked="0"/>
    </xf>
    <xf numFmtId="3" fontId="0" fillId="3" borderId="51" xfId="0" applyNumberFormat="1" applyFill="1" applyBorder="1" applyAlignment="1" applyProtection="1">
      <alignment horizontal="right" vertical="center" indent="1"/>
      <protection locked="0"/>
    </xf>
    <xf numFmtId="3" fontId="0" fillId="3" borderId="7" xfId="0" applyNumberFormat="1" applyFill="1" applyBorder="1" applyAlignment="1" applyProtection="1">
      <alignment horizontal="right" vertical="center" indent="1"/>
      <protection locked="0"/>
    </xf>
    <xf numFmtId="0" fontId="5" fillId="3" borderId="51" xfId="0" applyFont="1" applyFill="1" applyBorder="1" applyAlignment="1" applyProtection="1">
      <alignment horizontal="left" vertical="center" wrapText="1" indent="1"/>
      <protection locked="0"/>
    </xf>
    <xf numFmtId="0" fontId="8" fillId="2" borderId="0" xfId="0" applyFont="1" applyFill="1" applyBorder="1" applyAlignment="1" applyProtection="1">
      <alignment horizontal="left" wrapText="1"/>
    </xf>
    <xf numFmtId="0" fontId="8" fillId="2" borderId="0" xfId="0" applyFont="1" applyFill="1" applyBorder="1" applyAlignment="1" applyProtection="1">
      <alignment horizontal="left"/>
    </xf>
    <xf numFmtId="0" fontId="0" fillId="2" borderId="0" xfId="0" applyFill="1" applyBorder="1" applyAlignment="1"/>
    <xf numFmtId="0" fontId="0" fillId="2" borderId="17" xfId="0" applyFill="1" applyBorder="1" applyAlignment="1" applyProtection="1">
      <alignment horizontal="center"/>
    </xf>
    <xf numFmtId="0" fontId="0" fillId="2" borderId="18" xfId="0" applyFill="1" applyBorder="1" applyAlignment="1" applyProtection="1">
      <alignment horizontal="center"/>
    </xf>
    <xf numFmtId="0" fontId="0" fillId="2" borderId="19" xfId="0" applyFill="1" applyBorder="1" applyAlignment="1" applyProtection="1">
      <alignment horizontal="center"/>
    </xf>
    <xf numFmtId="0" fontId="0" fillId="0" borderId="0" xfId="0" applyBorder="1" applyAlignment="1">
      <alignment vertical="top" wrapText="1"/>
    </xf>
    <xf numFmtId="0" fontId="0" fillId="2" borderId="0" xfId="0" applyFill="1" applyBorder="1" applyAlignment="1" applyProtection="1">
      <alignment vertical="top" wrapText="1"/>
    </xf>
    <xf numFmtId="0" fontId="37" fillId="8" borderId="0" xfId="0" applyFont="1" applyFill="1" applyBorder="1" applyAlignment="1" applyProtection="1">
      <alignment wrapText="1"/>
    </xf>
    <xf numFmtId="0" fontId="0" fillId="4" borderId="3" xfId="0" applyFill="1" applyBorder="1" applyProtection="1"/>
    <xf numFmtId="0" fontId="24" fillId="6" borderId="0" xfId="1" applyFont="1" applyFill="1" applyBorder="1" applyAlignment="1" applyProtection="1">
      <alignment vertical="center"/>
      <protection locked="0"/>
    </xf>
    <xf numFmtId="0" fontId="0" fillId="6" borderId="0" xfId="0" applyNumberFormat="1" applyFill="1" applyBorder="1" applyAlignment="1" applyProtection="1">
      <alignment horizontal="left" vertical="center" wrapText="1" indent="1"/>
      <protection locked="0"/>
    </xf>
    <xf numFmtId="0" fontId="0" fillId="6" borderId="0" xfId="0" applyFill="1" applyBorder="1" applyAlignment="1" applyProtection="1">
      <alignment horizontal="left" vertical="center" wrapText="1" indent="1"/>
      <protection locked="0"/>
    </xf>
    <xf numFmtId="0" fontId="0" fillId="6" borderId="0" xfId="0" applyFill="1" applyBorder="1" applyAlignment="1" applyProtection="1">
      <alignment horizontal="center" vertical="center"/>
    </xf>
    <xf numFmtId="164" fontId="0" fillId="6" borderId="0" xfId="0" applyNumberFormat="1" applyFill="1" applyBorder="1" applyAlignment="1" applyProtection="1">
      <alignment horizontal="left" vertical="center" wrapText="1" indent="1"/>
      <protection locked="0"/>
    </xf>
    <xf numFmtId="3" fontId="0" fillId="6" borderId="0" xfId="0" applyNumberFormat="1" applyFill="1" applyBorder="1" applyAlignment="1" applyProtection="1">
      <alignment horizontal="left" vertical="center" wrapText="1" indent="1"/>
    </xf>
    <xf numFmtId="3" fontId="0" fillId="6" borderId="0" xfId="0" applyNumberFormat="1" applyFill="1" applyBorder="1" applyProtection="1"/>
    <xf numFmtId="3" fontId="0" fillId="6" borderId="0" xfId="0" applyNumberFormat="1" applyFill="1" applyBorder="1" applyAlignment="1" applyProtection="1">
      <alignment horizontal="left" vertical="center" indent="1"/>
    </xf>
    <xf numFmtId="0" fontId="0" fillId="6" borderId="0" xfId="0" applyFill="1" applyProtection="1"/>
    <xf numFmtId="0" fontId="0" fillId="6" borderId="12" xfId="0" applyFill="1" applyBorder="1" applyProtection="1"/>
    <xf numFmtId="0" fontId="0" fillId="6" borderId="13" xfId="0" applyFill="1" applyBorder="1" applyProtection="1"/>
    <xf numFmtId="0" fontId="0" fillId="6" borderId="20" xfId="0" applyFill="1" applyBorder="1" applyProtection="1"/>
    <xf numFmtId="3" fontId="0" fillId="7" borderId="23" xfId="0" applyNumberFormat="1" applyFill="1" applyBorder="1" applyAlignment="1" applyProtection="1">
      <alignment horizontal="right" vertical="center" indent="1"/>
      <protection locked="0"/>
    </xf>
    <xf numFmtId="0" fontId="0" fillId="6" borderId="0" xfId="0" applyFill="1" applyBorder="1" applyProtection="1"/>
    <xf numFmtId="0" fontId="0" fillId="6" borderId="13" xfId="0" applyFill="1" applyBorder="1" applyAlignment="1" applyProtection="1">
      <alignment horizontal="left"/>
    </xf>
    <xf numFmtId="0" fontId="0" fillId="6" borderId="3" xfId="0" applyFill="1" applyBorder="1" applyAlignment="1" applyProtection="1">
      <alignment horizontal="left"/>
    </xf>
    <xf numFmtId="0" fontId="3" fillId="6" borderId="3" xfId="0" applyFont="1" applyFill="1" applyBorder="1" applyAlignment="1" applyProtection="1">
      <alignment horizontal="left"/>
    </xf>
    <xf numFmtId="0" fontId="0" fillId="4" borderId="0" xfId="0" applyFill="1" applyAlignment="1" applyProtection="1">
      <alignment horizontal="left"/>
    </xf>
    <xf numFmtId="0" fontId="3" fillId="8" borderId="0" xfId="0" applyFont="1" applyFill="1" applyBorder="1" applyAlignment="1" applyProtection="1">
      <alignment horizontal="center" wrapText="1"/>
    </xf>
    <xf numFmtId="0" fontId="0" fillId="8" borderId="0" xfId="0" applyFill="1" applyBorder="1" applyAlignment="1" applyProtection="1">
      <alignment wrapText="1"/>
    </xf>
    <xf numFmtId="0" fontId="3" fillId="8" borderId="3" xfId="0" applyFont="1" applyFill="1" applyBorder="1" applyAlignment="1" applyProtection="1">
      <alignment horizontal="center" wrapText="1"/>
    </xf>
    <xf numFmtId="0" fontId="0" fillId="8" borderId="0" xfId="0" applyFill="1" applyBorder="1" applyProtection="1"/>
    <xf numFmtId="0" fontId="8" fillId="2" borderId="43" xfId="0" applyFont="1" applyFill="1" applyBorder="1" applyAlignment="1" applyProtection="1">
      <alignment horizontal="left"/>
    </xf>
    <xf numFmtId="0" fontId="0" fillId="2" borderId="45" xfId="0" applyFill="1" applyBorder="1" applyAlignment="1">
      <alignment horizontal="left"/>
    </xf>
    <xf numFmtId="0" fontId="0" fillId="6" borderId="0" xfId="0" applyFill="1" applyBorder="1" applyAlignment="1">
      <alignment horizontal="left" vertical="top"/>
    </xf>
    <xf numFmtId="0" fontId="0" fillId="6" borderId="0" xfId="0" applyFill="1" applyAlignment="1">
      <alignment horizontal="left" vertical="top"/>
    </xf>
    <xf numFmtId="49" fontId="10" fillId="2" borderId="0" xfId="0" applyNumberFormat="1" applyFont="1" applyFill="1" applyBorder="1" applyAlignment="1" applyProtection="1">
      <alignment horizontal="left" vertical="top" wrapText="1"/>
    </xf>
    <xf numFmtId="49" fontId="15" fillId="2" borderId="0" xfId="0" applyNumberFormat="1" applyFont="1" applyFill="1" applyBorder="1" applyAlignment="1" applyProtection="1">
      <alignment horizontal="left" vertical="top" wrapText="1"/>
    </xf>
    <xf numFmtId="0" fontId="10" fillId="2" borderId="0" xfId="0" applyNumberFormat="1" applyFont="1" applyFill="1" applyBorder="1" applyAlignment="1" applyProtection="1">
      <alignment vertical="top" wrapText="1"/>
    </xf>
    <xf numFmtId="0" fontId="15" fillId="2" borderId="0" xfId="0" applyNumberFormat="1" applyFont="1" applyFill="1" applyBorder="1" applyAlignment="1" applyProtection="1">
      <alignment vertical="top" wrapText="1"/>
    </xf>
    <xf numFmtId="0" fontId="8" fillId="5" borderId="0" xfId="1" applyFont="1" applyFill="1" applyBorder="1" applyAlignment="1" applyProtection="1">
      <alignment horizontal="left"/>
      <protection locked="0"/>
    </xf>
    <xf numFmtId="0" fontId="10" fillId="2" borderId="0" xfId="0" applyNumberFormat="1" applyFont="1" applyFill="1" applyBorder="1" applyAlignment="1" applyProtection="1">
      <alignment horizontal="left" vertical="top" wrapText="1"/>
    </xf>
    <xf numFmtId="0" fontId="15" fillId="2" borderId="0" xfId="0" applyNumberFormat="1" applyFont="1" applyFill="1" applyBorder="1" applyAlignment="1" applyProtection="1">
      <alignment horizontal="left" vertical="top" wrapText="1"/>
    </xf>
    <xf numFmtId="0" fontId="20" fillId="5" borderId="0" xfId="1" applyFont="1" applyFill="1" applyBorder="1" applyAlignment="1" applyProtection="1">
      <alignment horizontal="left"/>
      <protection locked="0"/>
    </xf>
    <xf numFmtId="0" fontId="34" fillId="2" borderId="0" xfId="0" applyNumberFormat="1" applyFont="1" applyFill="1" applyBorder="1" applyAlignment="1" applyProtection="1">
      <alignment horizontal="left" vertical="top" wrapText="1"/>
    </xf>
    <xf numFmtId="0" fontId="35" fillId="0" borderId="0" xfId="0" applyFont="1" applyAlignment="1">
      <alignment horizontal="left" vertical="top" wrapText="1"/>
    </xf>
    <xf numFmtId="0" fontId="28" fillId="5" borderId="0" xfId="1" applyFont="1" applyFill="1" applyBorder="1" applyAlignment="1" applyProtection="1">
      <alignment horizontal="left"/>
      <protection locked="0"/>
    </xf>
    <xf numFmtId="0" fontId="0" fillId="5" borderId="0" xfId="0" applyFill="1" applyBorder="1" applyAlignment="1" applyProtection="1">
      <alignment horizontal="left"/>
      <protection locked="0"/>
    </xf>
    <xf numFmtId="0" fontId="3" fillId="2" borderId="0" xfId="0" applyFont="1" applyFill="1" applyBorder="1" applyAlignment="1" applyProtection="1">
      <alignment horizontal="center" vertical="top" wrapText="1"/>
    </xf>
    <xf numFmtId="0" fontId="13" fillId="2" borderId="0" xfId="0" applyFont="1" applyFill="1" applyBorder="1" applyAlignment="1" applyProtection="1">
      <alignment horizontal="center" vertical="top" wrapText="1"/>
    </xf>
    <xf numFmtId="0" fontId="10" fillId="2" borderId="0"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49" fontId="36" fillId="2" borderId="0" xfId="1" applyNumberFormat="1" applyFont="1" applyFill="1" applyBorder="1" applyAlignment="1" applyProtection="1">
      <alignment horizontal="left" vertical="top" wrapText="1"/>
    </xf>
    <xf numFmtId="49" fontId="36" fillId="0" borderId="0" xfId="1" applyNumberFormat="1" applyFont="1" applyAlignment="1" applyProtection="1">
      <alignment horizontal="left" vertical="top" wrapText="1"/>
    </xf>
    <xf numFmtId="0" fontId="0" fillId="0" borderId="5" xfId="0" applyBorder="1" applyAlignment="1"/>
    <xf numFmtId="0" fontId="33" fillId="7" borderId="12" xfId="0" applyFont="1" applyFill="1" applyBorder="1" applyAlignment="1">
      <alignment wrapText="1"/>
    </xf>
    <xf numFmtId="0" fontId="33" fillId="7" borderId="13" xfId="0" applyFont="1" applyFill="1" applyBorder="1" applyAlignment="1">
      <alignment wrapText="1"/>
    </xf>
    <xf numFmtId="0" fontId="33" fillId="7" borderId="20" xfId="0" applyFont="1" applyFill="1" applyBorder="1" applyAlignment="1">
      <alignment wrapText="1"/>
    </xf>
    <xf numFmtId="0" fontId="33" fillId="7" borderId="9" xfId="0" applyFont="1" applyFill="1" applyBorder="1" applyAlignment="1">
      <alignment wrapText="1"/>
    </xf>
    <xf numFmtId="0" fontId="33" fillId="7" borderId="14" xfId="0" applyFont="1" applyFill="1" applyBorder="1" applyAlignment="1">
      <alignment wrapText="1"/>
    </xf>
    <xf numFmtId="0" fontId="33" fillId="7" borderId="15" xfId="0" applyFont="1" applyFill="1" applyBorder="1" applyAlignment="1">
      <alignment wrapText="1"/>
    </xf>
    <xf numFmtId="0" fontId="0" fillId="0" borderId="3" xfId="0" applyBorder="1" applyAlignment="1">
      <alignment wrapText="1"/>
    </xf>
    <xf numFmtId="0" fontId="0" fillId="0" borderId="0" xfId="0" applyBorder="1" applyAlignment="1">
      <alignment wrapText="1"/>
    </xf>
    <xf numFmtId="0" fontId="5" fillId="2" borderId="12" xfId="0" applyNumberFormat="1" applyFont="1" applyFill="1" applyBorder="1" applyAlignment="1" applyProtection="1">
      <alignment horizontal="left" wrapText="1"/>
    </xf>
    <xf numFmtId="0" fontId="0" fillId="0" borderId="13" xfId="0" applyBorder="1" applyAlignment="1">
      <alignment wrapText="1"/>
    </xf>
    <xf numFmtId="0" fontId="0" fillId="0" borderId="20" xfId="0" applyBorder="1" applyAlignment="1">
      <alignment wrapText="1"/>
    </xf>
    <xf numFmtId="0" fontId="0" fillId="0" borderId="9" xfId="0" applyBorder="1" applyAlignment="1">
      <alignment wrapText="1"/>
    </xf>
    <xf numFmtId="0" fontId="0" fillId="0" borderId="14" xfId="0" applyBorder="1" applyAlignment="1">
      <alignment wrapText="1"/>
    </xf>
    <xf numFmtId="0" fontId="0" fillId="0" borderId="15" xfId="0" applyBorder="1" applyAlignment="1">
      <alignment wrapText="1"/>
    </xf>
    <xf numFmtId="0" fontId="2" fillId="2" borderId="0" xfId="0" applyNumberFormat="1" applyFont="1" applyFill="1" applyBorder="1" applyAlignment="1" applyProtection="1">
      <alignment horizontal="left"/>
    </xf>
    <xf numFmtId="0" fontId="2" fillId="2" borderId="0" xfId="0" applyFont="1" applyFill="1" applyBorder="1" applyAlignment="1" applyProtection="1">
      <alignment horizontal="left"/>
    </xf>
    <xf numFmtId="0" fontId="8" fillId="2" borderId="43" xfId="0" applyFont="1" applyFill="1" applyBorder="1" applyAlignment="1" applyProtection="1">
      <alignment horizontal="center" wrapText="1"/>
    </xf>
    <xf numFmtId="0" fontId="8" fillId="2" borderId="44" xfId="0" applyFont="1" applyFill="1" applyBorder="1" applyAlignment="1" applyProtection="1">
      <alignment horizontal="center" wrapText="1"/>
    </xf>
    <xf numFmtId="0" fontId="0" fillId="2" borderId="45" xfId="0" applyFill="1" applyBorder="1" applyAlignment="1" applyProtection="1">
      <alignment horizontal="center" wrapText="1"/>
    </xf>
    <xf numFmtId="0" fontId="5" fillId="2" borderId="13" xfId="0" applyFont="1" applyFill="1" applyBorder="1" applyAlignment="1" applyProtection="1">
      <alignment horizontal="left"/>
    </xf>
    <xf numFmtId="0" fontId="0" fillId="2" borderId="14" xfId="0" applyFill="1" applyBorder="1" applyAlignment="1" applyProtection="1">
      <alignment horizontal="center"/>
    </xf>
    <xf numFmtId="0" fontId="2" fillId="2" borderId="1"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8" xfId="0" applyFill="1" applyBorder="1" applyAlignment="1" applyProtection="1">
      <alignment horizontal="center" vertical="center"/>
    </xf>
    <xf numFmtId="0" fontId="3" fillId="2" borderId="0" xfId="0" applyFont="1" applyFill="1" applyBorder="1" applyAlignment="1" applyProtection="1">
      <alignment horizontal="center" wrapText="1"/>
    </xf>
    <xf numFmtId="0" fontId="0" fillId="2" borderId="0" xfId="0" applyFill="1" applyBorder="1" applyAlignment="1" applyProtection="1">
      <alignment wrapText="1"/>
    </xf>
    <xf numFmtId="0" fontId="2" fillId="2" borderId="12" xfId="0" applyFont="1" applyFill="1" applyBorder="1" applyAlignment="1" applyProtection="1">
      <alignment horizontal="center" vertical="top"/>
    </xf>
    <xf numFmtId="0" fontId="2" fillId="2" borderId="13" xfId="0" applyFont="1" applyFill="1" applyBorder="1" applyAlignment="1" applyProtection="1">
      <alignment horizontal="center" vertical="top"/>
    </xf>
    <xf numFmtId="0" fontId="2" fillId="2" borderId="20" xfId="0" applyFont="1" applyFill="1" applyBorder="1" applyAlignment="1" applyProtection="1">
      <alignment horizontal="center" vertical="top"/>
    </xf>
    <xf numFmtId="0" fontId="24" fillId="5" borderId="48" xfId="1" applyFont="1" applyFill="1" applyBorder="1" applyAlignment="1" applyProtection="1">
      <alignment horizontal="left" vertical="center"/>
      <protection locked="0"/>
    </xf>
    <xf numFmtId="0" fontId="24" fillId="5" borderId="49" xfId="1" applyFont="1" applyFill="1" applyBorder="1" applyAlignment="1" applyProtection="1">
      <alignment horizontal="left" vertical="center"/>
      <protection locked="0"/>
    </xf>
    <xf numFmtId="0" fontId="24" fillId="5" borderId="50" xfId="1" applyFont="1" applyFill="1" applyBorder="1" applyAlignment="1" applyProtection="1">
      <alignment horizontal="left" vertical="center"/>
      <protection locked="0"/>
    </xf>
    <xf numFmtId="0" fontId="2" fillId="2" borderId="12" xfId="0" applyFont="1" applyFill="1" applyBorder="1" applyAlignment="1" applyProtection="1">
      <alignment horizontal="center" vertical="top" wrapText="1"/>
    </xf>
    <xf numFmtId="0" fontId="2" fillId="2" borderId="13" xfId="0" applyFont="1" applyFill="1" applyBorder="1" applyAlignment="1" applyProtection="1">
      <alignment horizontal="center" vertical="top" wrapText="1"/>
    </xf>
    <xf numFmtId="0" fontId="0" fillId="2" borderId="20" xfId="0" applyFill="1" applyBorder="1" applyAlignment="1" applyProtection="1">
      <alignment horizontal="center" vertical="top" wrapText="1"/>
    </xf>
    <xf numFmtId="0" fontId="2" fillId="2" borderId="3" xfId="0" applyFont="1" applyFill="1" applyBorder="1" applyAlignment="1" applyProtection="1">
      <alignment horizontal="center" vertical="top" wrapText="1"/>
    </xf>
    <xf numFmtId="0" fontId="2" fillId="2" borderId="0" xfId="0" applyFont="1" applyFill="1" applyBorder="1" applyAlignment="1" applyProtection="1">
      <alignment horizontal="center" vertical="top" wrapText="1"/>
    </xf>
    <xf numFmtId="0" fontId="0" fillId="2" borderId="4" xfId="0" applyFill="1" applyBorder="1" applyAlignment="1" applyProtection="1">
      <alignment horizontal="center" vertical="top" wrapText="1"/>
    </xf>
    <xf numFmtId="0" fontId="0" fillId="2" borderId="3" xfId="0" applyFill="1" applyBorder="1" applyAlignment="1" applyProtection="1">
      <alignment horizontal="center" vertical="top" wrapText="1"/>
    </xf>
    <xf numFmtId="0" fontId="0" fillId="2" borderId="0" xfId="0" applyFill="1" applyBorder="1" applyAlignment="1" applyProtection="1">
      <alignment horizontal="center" vertical="top" wrapText="1"/>
    </xf>
    <xf numFmtId="0" fontId="0" fillId="2" borderId="9" xfId="0" applyFill="1" applyBorder="1" applyAlignment="1" applyProtection="1">
      <alignment horizontal="center" vertical="top" wrapText="1"/>
    </xf>
    <xf numFmtId="0" fontId="0" fillId="2" borderId="14" xfId="0" applyFill="1" applyBorder="1" applyAlignment="1" applyProtection="1">
      <alignment horizontal="center" vertical="top" wrapText="1"/>
    </xf>
    <xf numFmtId="0" fontId="0" fillId="2" borderId="15" xfId="0" applyFill="1" applyBorder="1" applyAlignment="1" applyProtection="1">
      <alignment horizontal="center" vertical="top" wrapText="1"/>
    </xf>
    <xf numFmtId="0" fontId="9" fillId="4" borderId="0" xfId="0" applyFont="1" applyFill="1" applyBorder="1" applyAlignment="1" applyProtection="1">
      <alignment horizontal="center" wrapText="1"/>
    </xf>
    <xf numFmtId="0" fontId="0" fillId="4" borderId="0" xfId="0" applyFill="1" applyBorder="1" applyAlignment="1" applyProtection="1"/>
    <xf numFmtId="0" fontId="2" fillId="2" borderId="1" xfId="0" applyFont="1"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1" xfId="0" applyFont="1" applyFill="1" applyBorder="1" applyAlignment="1" applyProtection="1">
      <alignment horizontal="center" vertical="top" wrapText="1"/>
    </xf>
    <xf numFmtId="0" fontId="2" fillId="2" borderId="5" xfId="0" applyFont="1" applyFill="1" applyBorder="1" applyAlignment="1" applyProtection="1">
      <alignment horizontal="center" vertical="top" wrapText="1"/>
    </xf>
    <xf numFmtId="0" fontId="0" fillId="2" borderId="3"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2" borderId="15" xfId="0" applyFill="1" applyBorder="1" applyAlignment="1" applyProtection="1">
      <alignment horizontal="center" vertical="center" wrapText="1"/>
    </xf>
    <xf numFmtId="0" fontId="5" fillId="2" borderId="0" xfId="0" applyFont="1" applyFill="1" applyBorder="1" applyAlignment="1" applyProtection="1">
      <alignment horizontal="center"/>
    </xf>
    <xf numFmtId="3" fontId="2" fillId="2" borderId="48" xfId="0" applyNumberFormat="1" applyFont="1" applyFill="1" applyBorder="1" applyAlignment="1" applyProtection="1">
      <alignment horizontal="left" wrapText="1" indent="1"/>
    </xf>
    <xf numFmtId="3" fontId="2" fillId="2" borderId="49" xfId="0" applyNumberFormat="1" applyFont="1" applyFill="1" applyBorder="1" applyAlignment="1" applyProtection="1">
      <alignment horizontal="left" wrapText="1" indent="1"/>
    </xf>
    <xf numFmtId="3" fontId="2" fillId="2" borderId="50" xfId="0" applyNumberFormat="1" applyFont="1" applyFill="1" applyBorder="1" applyAlignment="1" applyProtection="1">
      <alignment horizontal="left" wrapText="1" indent="1"/>
    </xf>
    <xf numFmtId="0" fontId="8" fillId="2" borderId="43" xfId="0" applyFont="1" applyFill="1" applyBorder="1" applyAlignment="1" applyProtection="1">
      <alignment horizontal="left" wrapText="1"/>
    </xf>
    <xf numFmtId="0" fontId="8" fillId="2" borderId="44" xfId="0" applyFont="1" applyFill="1" applyBorder="1" applyAlignment="1" applyProtection="1">
      <alignment horizontal="left" wrapText="1"/>
    </xf>
    <xf numFmtId="0" fontId="0" fillId="2" borderId="44" xfId="0" applyFill="1" applyBorder="1" applyAlignment="1" applyProtection="1">
      <alignment horizontal="left" wrapText="1"/>
    </xf>
    <xf numFmtId="0" fontId="0" fillId="2" borderId="45" xfId="0" applyFill="1" applyBorder="1" applyAlignment="1" applyProtection="1">
      <alignment horizontal="left" wrapText="1"/>
    </xf>
    <xf numFmtId="0" fontId="24" fillId="5" borderId="48" xfId="1" applyFont="1" applyFill="1" applyBorder="1" applyAlignment="1" applyProtection="1">
      <alignment horizontal="center" vertical="center"/>
      <protection locked="0"/>
    </xf>
    <xf numFmtId="0" fontId="24" fillId="5" borderId="49" xfId="1" applyFont="1" applyFill="1" applyBorder="1" applyAlignment="1" applyProtection="1">
      <alignment horizontal="center" vertical="center"/>
      <protection locked="0"/>
    </xf>
    <xf numFmtId="0" fontId="24" fillId="5" borderId="50" xfId="1"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2" borderId="9" xfId="0" applyFill="1" applyBorder="1" applyAlignment="1" applyProtection="1">
      <alignment wrapText="1"/>
    </xf>
    <xf numFmtId="0" fontId="0" fillId="2" borderId="14" xfId="0" applyFill="1" applyBorder="1" applyAlignment="1" applyProtection="1">
      <alignment wrapText="1"/>
    </xf>
    <xf numFmtId="0" fontId="0" fillId="2" borderId="15" xfId="0" applyFill="1" applyBorder="1" applyAlignment="1" applyProtection="1">
      <alignment wrapText="1"/>
    </xf>
    <xf numFmtId="0" fontId="3" fillId="2" borderId="0" xfId="0" applyFont="1" applyFill="1" applyBorder="1" applyAlignment="1" applyProtection="1">
      <alignment horizontal="center"/>
    </xf>
    <xf numFmtId="0" fontId="38" fillId="2" borderId="0" xfId="0" applyFont="1" applyFill="1" applyBorder="1" applyAlignment="1" applyProtection="1">
      <alignment horizontal="left" wrapText="1"/>
    </xf>
    <xf numFmtId="0" fontId="39" fillId="0" borderId="0" xfId="0" applyFont="1" applyAlignment="1">
      <alignment wrapText="1"/>
    </xf>
    <xf numFmtId="49" fontId="0" fillId="3" borderId="12" xfId="0" applyNumberFormat="1" applyFill="1" applyBorder="1" applyAlignment="1" applyProtection="1">
      <alignment horizontal="left" vertical="top" wrapText="1"/>
      <protection locked="0"/>
    </xf>
    <xf numFmtId="49" fontId="0" fillId="0" borderId="20" xfId="0" applyNumberFormat="1" applyBorder="1" applyAlignment="1" applyProtection="1">
      <alignment wrapText="1"/>
      <protection locked="0"/>
    </xf>
    <xf numFmtId="49" fontId="0" fillId="0" borderId="9" xfId="0" applyNumberFormat="1" applyBorder="1" applyAlignment="1" applyProtection="1">
      <alignment wrapText="1"/>
      <protection locked="0"/>
    </xf>
    <xf numFmtId="49" fontId="0" fillId="0" borderId="15" xfId="0" applyNumberFormat="1" applyBorder="1" applyAlignment="1" applyProtection="1">
      <alignment wrapText="1"/>
      <protection locked="0"/>
    </xf>
    <xf numFmtId="164" fontId="2" fillId="3" borderId="48" xfId="0" applyNumberFormat="1" applyFont="1" applyFill="1" applyBorder="1" applyAlignment="1" applyProtection="1">
      <alignment horizontal="left" vertical="center" wrapText="1" indent="1"/>
      <protection locked="0"/>
    </xf>
    <xf numFmtId="164" fontId="0" fillId="3" borderId="50" xfId="0" applyNumberFormat="1" applyFill="1" applyBorder="1" applyAlignment="1" applyProtection="1">
      <alignment horizontal="left" vertical="center" wrapText="1" indent="1"/>
      <protection locked="0"/>
    </xf>
    <xf numFmtId="0" fontId="5" fillId="2" borderId="12" xfId="0" applyFont="1" applyFill="1" applyBorder="1" applyAlignment="1" applyProtection="1">
      <alignment horizontal="left" vertical="center"/>
    </xf>
    <xf numFmtId="0" fontId="0" fillId="2" borderId="20" xfId="0" applyFill="1" applyBorder="1" applyAlignment="1" applyProtection="1">
      <alignment horizontal="left" vertical="center"/>
    </xf>
    <xf numFmtId="0" fontId="0" fillId="3" borderId="12" xfId="0" applyFill="1" applyBorder="1" applyAlignment="1" applyProtection="1">
      <alignment horizontal="left" vertical="top" wrapText="1" indent="1"/>
      <protection locked="0"/>
    </xf>
    <xf numFmtId="0" fontId="0" fillId="3" borderId="20" xfId="0" applyFill="1" applyBorder="1" applyAlignment="1" applyProtection="1">
      <alignment horizontal="left" vertical="top" wrapText="1" indent="1"/>
      <protection locked="0"/>
    </xf>
    <xf numFmtId="0" fontId="0" fillId="3" borderId="3" xfId="0" applyFill="1" applyBorder="1" applyAlignment="1" applyProtection="1">
      <alignment horizontal="left" vertical="top" wrapText="1" indent="1"/>
      <protection locked="0"/>
    </xf>
    <xf numFmtId="0" fontId="0" fillId="3" borderId="4" xfId="0" applyFill="1" applyBorder="1" applyAlignment="1" applyProtection="1">
      <alignment horizontal="left" vertical="top" wrapText="1" indent="1"/>
      <protection locked="0"/>
    </xf>
    <xf numFmtId="0" fontId="0" fillId="3" borderId="9" xfId="0" applyFill="1" applyBorder="1" applyAlignment="1" applyProtection="1">
      <alignment horizontal="left" vertical="top" wrapText="1" indent="1"/>
      <protection locked="0"/>
    </xf>
    <xf numFmtId="0" fontId="0" fillId="3" borderId="15" xfId="0" applyFill="1" applyBorder="1" applyAlignment="1" applyProtection="1">
      <alignment horizontal="left" vertical="top" wrapText="1" indent="1"/>
      <protection locked="0"/>
    </xf>
    <xf numFmtId="0" fontId="2" fillId="3" borderId="12" xfId="0" applyFont="1" applyFill="1" applyBorder="1" applyAlignment="1" applyProtection="1">
      <alignment horizontal="left" vertical="top" wrapText="1" indent="1"/>
      <protection locked="0"/>
    </xf>
    <xf numFmtId="0" fontId="2" fillId="3" borderId="20" xfId="0" applyFont="1" applyFill="1" applyBorder="1" applyAlignment="1" applyProtection="1">
      <alignment horizontal="left" vertical="top" wrapText="1" indent="1"/>
      <protection locked="0"/>
    </xf>
    <xf numFmtId="0" fontId="5" fillId="2" borderId="12" xfId="0" applyFont="1" applyFill="1" applyBorder="1" applyAlignment="1" applyProtection="1">
      <alignment vertical="top" wrapText="1"/>
    </xf>
    <xf numFmtId="0" fontId="0" fillId="2" borderId="20" xfId="0" applyFill="1" applyBorder="1" applyAlignment="1" applyProtection="1">
      <alignment vertical="top" wrapText="1"/>
    </xf>
    <xf numFmtId="0" fontId="0" fillId="2" borderId="3" xfId="0" applyFill="1" applyBorder="1" applyAlignment="1" applyProtection="1">
      <alignment vertical="top" wrapText="1"/>
    </xf>
    <xf numFmtId="0" fontId="0" fillId="2" borderId="4" xfId="0" applyFill="1" applyBorder="1" applyAlignment="1" applyProtection="1">
      <alignment vertical="top" wrapText="1"/>
    </xf>
    <xf numFmtId="0" fontId="0" fillId="2" borderId="9" xfId="0" applyFill="1" applyBorder="1" applyAlignment="1" applyProtection="1">
      <alignment vertical="top" wrapText="1"/>
    </xf>
    <xf numFmtId="0" fontId="0" fillId="2" borderId="15" xfId="0" applyFill="1" applyBorder="1" applyAlignment="1" applyProtection="1">
      <alignment vertical="top" wrapText="1"/>
    </xf>
    <xf numFmtId="0" fontId="0" fillId="2" borderId="12" xfId="0" applyFill="1" applyBorder="1" applyAlignment="1" applyProtection="1">
      <alignment vertical="top" wrapText="1"/>
    </xf>
    <xf numFmtId="0" fontId="0" fillId="2" borderId="9" xfId="0" applyFill="1" applyBorder="1" applyAlignment="1" applyProtection="1">
      <alignment horizontal="left" vertical="center"/>
    </xf>
    <xf numFmtId="0" fontId="0" fillId="2" borderId="15" xfId="0" applyFill="1" applyBorder="1" applyAlignment="1" applyProtection="1">
      <alignment horizontal="left" vertical="center"/>
    </xf>
    <xf numFmtId="0" fontId="0" fillId="2" borderId="44" xfId="0" applyFill="1" applyBorder="1" applyAlignment="1" applyProtection="1">
      <alignment horizontal="left"/>
    </xf>
    <xf numFmtId="0" fontId="0" fillId="2" borderId="45" xfId="0" applyFill="1" applyBorder="1" applyAlignment="1" applyProtection="1">
      <alignment horizontal="left"/>
    </xf>
    <xf numFmtId="0" fontId="8" fillId="2" borderId="12"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5" xfId="0" applyFill="1" applyBorder="1" applyAlignment="1" applyProtection="1">
      <alignment horizontal="center" vertical="center"/>
    </xf>
    <xf numFmtId="0" fontId="24" fillId="5" borderId="48" xfId="1" applyFont="1" applyFill="1" applyBorder="1" applyAlignment="1" applyProtection="1">
      <alignment vertical="center"/>
      <protection locked="0"/>
    </xf>
    <xf numFmtId="0" fontId="24" fillId="5" borderId="49" xfId="1" applyFont="1" applyFill="1" applyBorder="1" applyAlignment="1" applyProtection="1">
      <alignment vertical="center"/>
      <protection locked="0"/>
    </xf>
    <xf numFmtId="0" fontId="24" fillId="5" borderId="50" xfId="1" applyFont="1" applyFill="1" applyBorder="1" applyAlignment="1" applyProtection="1">
      <alignment vertical="center"/>
      <protection locked="0"/>
    </xf>
    <xf numFmtId="0" fontId="0" fillId="2" borderId="20" xfId="0" applyFill="1" applyBorder="1" applyAlignment="1" applyProtection="1">
      <alignment horizontal="center" vertical="center"/>
    </xf>
    <xf numFmtId="0" fontId="8" fillId="2" borderId="12"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0" borderId="20" xfId="0" applyBorder="1" applyAlignment="1">
      <alignment vertical="top" wrapText="1"/>
    </xf>
    <xf numFmtId="0" fontId="0" fillId="0" borderId="9" xfId="0" applyBorder="1" applyAlignment="1">
      <alignment vertical="top" wrapText="1"/>
    </xf>
    <xf numFmtId="0" fontId="0" fillId="0" borderId="15" xfId="0" applyBorder="1" applyAlignment="1">
      <alignment vertical="top" wrapText="1"/>
    </xf>
    <xf numFmtId="0" fontId="1" fillId="3" borderId="12" xfId="0" applyNumberFormat="1" applyFont="1" applyFill="1" applyBorder="1" applyAlignment="1" applyProtection="1">
      <alignment horizontal="left" vertical="center" wrapText="1" indent="1"/>
      <protection locked="0"/>
    </xf>
    <xf numFmtId="0" fontId="1" fillId="3" borderId="20" xfId="0" applyNumberFormat="1" applyFont="1" applyFill="1" applyBorder="1" applyAlignment="1" applyProtection="1">
      <alignment horizontal="left" vertical="center" wrapText="1" indent="1"/>
      <protection locked="0"/>
    </xf>
    <xf numFmtId="0" fontId="1" fillId="0" borderId="9" xfId="0" applyFont="1" applyBorder="1" applyAlignment="1" applyProtection="1">
      <alignment horizontal="left" vertical="center" wrapText="1" indent="1"/>
      <protection locked="0"/>
    </xf>
    <xf numFmtId="0" fontId="1" fillId="0" borderId="15" xfId="0" applyFont="1" applyBorder="1" applyAlignment="1" applyProtection="1">
      <alignment horizontal="left" vertical="center" wrapText="1" indent="1"/>
      <protection locked="0"/>
    </xf>
    <xf numFmtId="0" fontId="1" fillId="7" borderId="12" xfId="0" applyNumberFormat="1" applyFont="1" applyFill="1" applyBorder="1" applyAlignment="1" applyProtection="1">
      <alignment horizontal="left" vertical="center" wrapText="1" indent="1"/>
    </xf>
    <xf numFmtId="0" fontId="1" fillId="7" borderId="20" xfId="0" applyNumberFormat="1" applyFont="1" applyFill="1" applyBorder="1" applyAlignment="1" applyProtection="1">
      <alignment horizontal="left" vertical="center" wrapText="1" indent="1"/>
    </xf>
    <xf numFmtId="0" fontId="1" fillId="7" borderId="9" xfId="0" applyNumberFormat="1" applyFont="1" applyFill="1" applyBorder="1" applyAlignment="1" applyProtection="1">
      <alignment horizontal="left" vertical="center" wrapText="1" indent="1"/>
    </xf>
    <xf numFmtId="0" fontId="1" fillId="7" borderId="15" xfId="0" applyNumberFormat="1" applyFont="1" applyFill="1" applyBorder="1" applyAlignment="1" applyProtection="1">
      <alignment horizontal="left" vertical="center" wrapText="1" indent="1"/>
    </xf>
    <xf numFmtId="0" fontId="5" fillId="2" borderId="6" xfId="0" quotePrefix="1" applyFont="1" applyFill="1" applyBorder="1" applyAlignment="1" applyProtection="1">
      <alignment horizontal="left" vertical="center" wrapText="1" indent="2"/>
    </xf>
    <xf numFmtId="0" fontId="0" fillId="0" borderId="28" xfId="0" applyBorder="1" applyAlignment="1">
      <alignment horizontal="left" vertical="center" wrapText="1" indent="2"/>
    </xf>
    <xf numFmtId="0" fontId="0" fillId="0" borderId="46" xfId="0" applyBorder="1" applyAlignment="1">
      <alignment horizontal="left" vertical="center" wrapText="1" indent="2"/>
    </xf>
    <xf numFmtId="0" fontId="0" fillId="0" borderId="47" xfId="0" applyBorder="1" applyAlignment="1">
      <alignment horizontal="left" vertical="center" wrapText="1" indent="2"/>
    </xf>
    <xf numFmtId="0" fontId="5" fillId="2" borderId="6" xfId="0" applyFont="1" applyFill="1" applyBorder="1" applyAlignment="1" applyProtection="1">
      <alignment horizontal="left" vertical="center" wrapText="1" indent="2"/>
    </xf>
    <xf numFmtId="0" fontId="0" fillId="3" borderId="51" xfId="0" applyFill="1" applyBorder="1" applyAlignment="1" applyProtection="1">
      <alignment horizontal="left" vertical="top" wrapText="1" indent="1"/>
      <protection locked="0"/>
    </xf>
    <xf numFmtId="0" fontId="0" fillId="0" borderId="2" xfId="0" applyBorder="1" applyAlignment="1">
      <alignment horizontal="left" vertical="top" wrapText="1" indent="1"/>
    </xf>
    <xf numFmtId="0" fontId="0" fillId="3" borderId="5" xfId="0" applyFill="1" applyBorder="1" applyAlignment="1" applyProtection="1">
      <alignment horizontal="left" vertical="top" wrapText="1" indent="1"/>
      <protection locked="0"/>
    </xf>
    <xf numFmtId="3" fontId="0" fillId="3" borderId="51" xfId="0" applyNumberFormat="1" applyFill="1" applyBorder="1" applyAlignment="1" applyProtection="1">
      <alignment horizontal="left" vertical="top" wrapText="1" indent="1"/>
      <protection locked="0"/>
    </xf>
    <xf numFmtId="3" fontId="0" fillId="3" borderId="2" xfId="0" applyNumberFormat="1" applyFill="1" applyBorder="1" applyAlignment="1" applyProtection="1">
      <alignment horizontal="left" vertical="top" wrapText="1" indent="1"/>
      <protection locked="0"/>
    </xf>
    <xf numFmtId="49" fontId="1" fillId="3" borderId="49" xfId="0" applyNumberFormat="1" applyFont="1" applyFill="1" applyBorder="1" applyAlignment="1" applyProtection="1">
      <alignment horizontal="left"/>
      <protection locked="0"/>
    </xf>
    <xf numFmtId="49" fontId="0" fillId="3" borderId="49" xfId="0" applyNumberFormat="1" applyFill="1" applyBorder="1" applyAlignment="1" applyProtection="1">
      <alignment horizontal="left"/>
      <protection locked="0"/>
    </xf>
    <xf numFmtId="0" fontId="0" fillId="0" borderId="49" xfId="0" applyBorder="1" applyAlignment="1" applyProtection="1">
      <protection locked="0"/>
    </xf>
    <xf numFmtId="0" fontId="0" fillId="0" borderId="50" xfId="0" applyBorder="1" applyAlignment="1" applyProtection="1">
      <protection locked="0"/>
    </xf>
    <xf numFmtId="49" fontId="12" fillId="3" borderId="49" xfId="1" applyNumberFormat="1" applyFill="1" applyBorder="1" applyAlignment="1" applyProtection="1">
      <alignment horizontal="left"/>
      <protection locked="0"/>
    </xf>
    <xf numFmtId="0" fontId="0" fillId="3" borderId="18" xfId="0" applyFill="1" applyBorder="1" applyAlignment="1" applyProtection="1">
      <alignment horizontal="left" vertical="top" wrapText="1" indent="1"/>
      <protection locked="0"/>
    </xf>
    <xf numFmtId="0" fontId="0" fillId="3" borderId="19" xfId="0" applyFill="1" applyBorder="1" applyAlignment="1" applyProtection="1">
      <alignment horizontal="left" vertical="top" wrapText="1" indent="1"/>
      <protection locked="0"/>
    </xf>
    <xf numFmtId="3" fontId="0" fillId="3" borderId="18" xfId="0" applyNumberFormat="1" applyFill="1" applyBorder="1" applyAlignment="1" applyProtection="1">
      <alignment horizontal="left" vertical="top" indent="1"/>
      <protection locked="0"/>
    </xf>
    <xf numFmtId="49" fontId="1" fillId="3" borderId="49" xfId="0" applyNumberFormat="1" applyFont="1" applyFill="1" applyBorder="1" applyAlignment="1" applyProtection="1">
      <protection locked="0"/>
    </xf>
    <xf numFmtId="49" fontId="0" fillId="3" borderId="49" xfId="0" applyNumberFormat="1" applyFill="1" applyBorder="1" applyAlignment="1" applyProtection="1">
      <protection locked="0"/>
    </xf>
    <xf numFmtId="0" fontId="2" fillId="2" borderId="0" xfId="0" applyFont="1" applyFill="1" applyBorder="1" applyAlignment="1" applyProtection="1">
      <alignment horizontal="left" vertical="center" wrapText="1" indent="1"/>
    </xf>
    <xf numFmtId="0" fontId="0" fillId="0" borderId="5" xfId="0" applyBorder="1"/>
    <xf numFmtId="0" fontId="0" fillId="0" borderId="8" xfId="0" applyBorder="1"/>
    <xf numFmtId="3" fontId="0" fillId="3" borderId="19" xfId="0" applyNumberFormat="1" applyFill="1" applyBorder="1" applyAlignment="1" applyProtection="1">
      <alignment horizontal="left" vertical="top" indent="1"/>
      <protection locked="0"/>
    </xf>
    <xf numFmtId="0" fontId="0" fillId="3" borderId="2" xfId="0" applyFill="1" applyBorder="1" applyAlignment="1" applyProtection="1">
      <alignment horizontal="left" vertical="top" wrapText="1" indent="1"/>
      <protection locked="0"/>
    </xf>
    <xf numFmtId="0" fontId="5" fillId="2" borderId="12" xfId="0" applyFont="1" applyFill="1" applyBorder="1" applyAlignment="1" applyProtection="1">
      <alignment horizontal="left" vertical="top" wrapText="1"/>
    </xf>
    <xf numFmtId="0" fontId="0" fillId="2" borderId="20" xfId="0" applyFill="1" applyBorder="1" applyAlignment="1" applyProtection="1">
      <alignment horizontal="left" vertical="top" wrapText="1"/>
    </xf>
    <xf numFmtId="0" fontId="0" fillId="2" borderId="3"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2" borderId="15" xfId="0" applyFill="1" applyBorder="1" applyAlignment="1" applyProtection="1">
      <alignment horizontal="left" vertical="top" wrapText="1"/>
    </xf>
    <xf numFmtId="0" fontId="0" fillId="3" borderId="3" xfId="0" quotePrefix="1" applyFill="1" applyBorder="1" applyAlignment="1" applyProtection="1">
      <alignment horizontal="left" vertical="center" wrapText="1" indent="2"/>
      <protection locked="0"/>
    </xf>
    <xf numFmtId="0" fontId="0" fillId="0" borderId="4" xfId="0" applyBorder="1" applyAlignment="1" applyProtection="1">
      <alignment horizontal="left" vertical="center" wrapText="1" indent="2"/>
      <protection locked="0"/>
    </xf>
    <xf numFmtId="0" fontId="0" fillId="0" borderId="3" xfId="0" applyBorder="1" applyAlignment="1" applyProtection="1">
      <alignment horizontal="left" vertical="center" wrapText="1" indent="2"/>
      <protection locked="0"/>
    </xf>
    <xf numFmtId="0" fontId="0" fillId="0" borderId="9" xfId="0" applyBorder="1" applyAlignment="1" applyProtection="1">
      <alignment horizontal="left" vertical="center" wrapText="1" indent="2"/>
      <protection locked="0"/>
    </xf>
    <xf numFmtId="0" fontId="0" fillId="0" borderId="15" xfId="0" applyBorder="1" applyAlignment="1" applyProtection="1">
      <alignment horizontal="left" vertical="center" wrapText="1" indent="2"/>
      <protection locked="0"/>
    </xf>
    <xf numFmtId="0" fontId="5" fillId="2" borderId="52" xfId="0" quotePrefix="1" applyFont="1" applyFill="1" applyBorder="1" applyAlignment="1" applyProtection="1">
      <alignment horizontal="left" vertical="center" indent="2"/>
    </xf>
    <xf numFmtId="0" fontId="0" fillId="2" borderId="53" xfId="0" quotePrefix="1" applyFill="1" applyBorder="1" applyAlignment="1" applyProtection="1">
      <alignment horizontal="left" vertical="center" indent="2"/>
    </xf>
    <xf numFmtId="0" fontId="0" fillId="2" borderId="23" xfId="0" quotePrefix="1" applyFill="1" applyBorder="1" applyAlignment="1" applyProtection="1">
      <alignment horizontal="left" vertical="center" indent="2"/>
    </xf>
    <xf numFmtId="0" fontId="0" fillId="2" borderId="33" xfId="0" quotePrefix="1" applyFill="1" applyBorder="1" applyAlignment="1" applyProtection="1">
      <alignment horizontal="left" vertical="center" indent="2"/>
    </xf>
    <xf numFmtId="0" fontId="5" fillId="3" borderId="3" xfId="0" quotePrefix="1" applyFont="1" applyFill="1" applyBorder="1" applyAlignment="1" applyProtection="1">
      <alignment horizontal="left" vertical="center" indent="2"/>
      <protection locked="0"/>
    </xf>
    <xf numFmtId="0" fontId="0" fillId="3" borderId="4" xfId="0" quotePrefix="1" applyFill="1" applyBorder="1" applyAlignment="1" applyProtection="1">
      <alignment horizontal="left" vertical="center" indent="2"/>
      <protection locked="0"/>
    </xf>
    <xf numFmtId="0" fontId="0" fillId="3" borderId="3" xfId="0" quotePrefix="1" applyFill="1" applyBorder="1" applyAlignment="1" applyProtection="1">
      <alignment horizontal="left" vertical="center" indent="2"/>
      <protection locked="0"/>
    </xf>
    <xf numFmtId="0" fontId="5" fillId="2" borderId="23" xfId="0" quotePrefix="1" applyFont="1" applyFill="1" applyBorder="1" applyAlignment="1" applyProtection="1">
      <alignment horizontal="left" vertical="center" indent="2"/>
    </xf>
    <xf numFmtId="0" fontId="6" fillId="2" borderId="38" xfId="0" applyFont="1" applyFill="1" applyBorder="1" applyAlignment="1" applyProtection="1">
      <alignment horizontal="center" vertical="center"/>
    </xf>
    <xf numFmtId="0" fontId="6" fillId="2" borderId="54" xfId="0" applyFont="1" applyFill="1" applyBorder="1" applyAlignment="1" applyProtection="1">
      <alignment horizontal="center" vertical="center"/>
    </xf>
    <xf numFmtId="0" fontId="0" fillId="2" borderId="6" xfId="0" quotePrefix="1" applyFill="1" applyBorder="1" applyAlignment="1" applyProtection="1">
      <alignment horizontal="left" vertical="center" indent="2"/>
    </xf>
    <xf numFmtId="0" fontId="0" fillId="2" borderId="28" xfId="0" quotePrefix="1" applyFill="1" applyBorder="1" applyAlignment="1" applyProtection="1">
      <alignment horizontal="left" vertical="center" indent="2"/>
    </xf>
    <xf numFmtId="0" fontId="0" fillId="2" borderId="46" xfId="0" quotePrefix="1" applyFill="1" applyBorder="1" applyAlignment="1" applyProtection="1">
      <alignment horizontal="left" vertical="center" indent="2"/>
    </xf>
    <xf numFmtId="0" fontId="0" fillId="2" borderId="47" xfId="0" quotePrefix="1" applyFill="1" applyBorder="1" applyAlignment="1" applyProtection="1">
      <alignment horizontal="left" vertical="center" indent="2"/>
    </xf>
    <xf numFmtId="0" fontId="0" fillId="2" borderId="12" xfId="0" applyFill="1" applyBorder="1" applyAlignment="1" applyProtection="1">
      <alignment horizontal="left" vertical="top" wrapText="1"/>
    </xf>
    <xf numFmtId="0" fontId="3" fillId="2" borderId="0" xfId="0" applyFont="1" applyFill="1" applyBorder="1" applyAlignment="1" applyProtection="1">
      <alignment horizontal="left" wrapText="1"/>
    </xf>
    <xf numFmtId="0" fontId="3" fillId="2" borderId="4" xfId="0" applyFont="1" applyFill="1" applyBorder="1" applyAlignment="1" applyProtection="1">
      <alignment horizontal="left" wrapText="1"/>
    </xf>
    <xf numFmtId="0" fontId="8" fillId="2" borderId="48"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0" fontId="0" fillId="3" borderId="1" xfId="0" applyFill="1" applyBorder="1" applyAlignment="1" applyProtection="1">
      <alignment horizontal="left" vertical="top" wrapText="1" indent="1"/>
      <protection locked="0"/>
    </xf>
    <xf numFmtId="0" fontId="0" fillId="2" borderId="48" xfId="0" applyNumberFormat="1" applyFill="1" applyBorder="1" applyAlignment="1" applyProtection="1">
      <alignment horizontal="left" vertical="top" wrapText="1"/>
    </xf>
    <xf numFmtId="0" fontId="0" fillId="2" borderId="50" xfId="0" applyNumberFormat="1" applyFill="1" applyBorder="1" applyAlignment="1" applyProtection="1">
      <alignment horizontal="left" vertical="top" wrapText="1"/>
    </xf>
    <xf numFmtId="3" fontId="0" fillId="3" borderId="17" xfId="0" applyNumberFormat="1" applyFill="1" applyBorder="1" applyAlignment="1" applyProtection="1">
      <alignment horizontal="left" vertical="top" indent="1"/>
      <protection locked="0"/>
    </xf>
    <xf numFmtId="0" fontId="0" fillId="3" borderId="17" xfId="0" applyFill="1" applyBorder="1" applyAlignment="1" applyProtection="1">
      <alignment horizontal="left" vertical="top" wrapText="1" indent="1"/>
      <protection locked="0"/>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EC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mailto:lynne.mccann@doeni.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0.bin"/><Relationship Id="rId4" Type="http://schemas.openxmlformats.org/officeDocument/2006/relationships/hyperlink" Target="mailto:maraid.canning@midulstercounci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5"/>
  <sheetViews>
    <sheetView tabSelected="1" workbookViewId="0">
      <selection activeCell="B7" sqref="B7:O7"/>
    </sheetView>
  </sheetViews>
  <sheetFormatPr baseColWidth="10" defaultColWidth="9.1640625" defaultRowHeight="13"/>
  <cols>
    <col min="1" max="1" width="1.83203125" style="149" customWidth="1"/>
    <col min="2" max="2" width="3.6640625" style="149" customWidth="1"/>
    <col min="3" max="3" width="5.5" style="149" customWidth="1"/>
    <col min="4" max="6" width="9.1640625" style="149"/>
    <col min="7" max="7" width="2.6640625" style="149" customWidth="1"/>
    <col min="8" max="8" width="3.83203125" style="149" customWidth="1"/>
    <col min="9" max="9" width="5.33203125" style="149" customWidth="1"/>
    <col min="10" max="11" width="9.1640625" style="149"/>
    <col min="12" max="12" width="19.83203125" style="149" customWidth="1"/>
    <col min="13" max="14" width="9.1640625" style="149"/>
    <col min="15" max="15" width="14.83203125" style="149" customWidth="1"/>
    <col min="16" max="16" width="3.5" style="149" customWidth="1"/>
    <col min="17" max="16384" width="9.1640625" style="149"/>
  </cols>
  <sheetData>
    <row r="1" spans="1:17" ht="59" customHeight="1">
      <c r="A1" s="35"/>
      <c r="B1" s="307" t="s">
        <v>116</v>
      </c>
      <c r="C1" s="307"/>
      <c r="D1" s="307"/>
      <c r="E1" s="307"/>
      <c r="F1" s="307"/>
      <c r="G1" s="307"/>
      <c r="H1" s="307"/>
      <c r="I1" s="307"/>
      <c r="J1" s="307"/>
      <c r="K1" s="307"/>
      <c r="L1" s="307"/>
      <c r="M1" s="307"/>
      <c r="N1" s="307"/>
      <c r="O1" s="307"/>
      <c r="P1" s="35"/>
    </row>
    <row r="2" spans="1:17">
      <c r="A2" s="35"/>
      <c r="B2" s="214"/>
      <c r="C2" s="35"/>
      <c r="D2" s="35"/>
      <c r="E2" s="35"/>
      <c r="F2" s="35"/>
      <c r="G2" s="35"/>
      <c r="H2" s="35"/>
      <c r="I2" s="35"/>
      <c r="J2" s="35"/>
      <c r="K2" s="35"/>
      <c r="L2" s="35"/>
      <c r="M2" s="35"/>
      <c r="N2" s="35"/>
      <c r="O2" s="35"/>
      <c r="P2" s="35"/>
    </row>
    <row r="3" spans="1:17" ht="20.25" customHeight="1">
      <c r="A3" s="35"/>
      <c r="B3" s="308" t="s">
        <v>103</v>
      </c>
      <c r="C3" s="308"/>
      <c r="D3" s="308"/>
      <c r="E3" s="308"/>
      <c r="F3" s="308"/>
      <c r="G3" s="308"/>
      <c r="H3" s="308"/>
      <c r="I3" s="308"/>
      <c r="J3" s="308"/>
      <c r="K3" s="308"/>
      <c r="L3" s="308"/>
      <c r="M3" s="308"/>
      <c r="N3" s="308"/>
      <c r="O3" s="308"/>
      <c r="P3" s="35"/>
    </row>
    <row r="4" spans="1:17">
      <c r="A4" s="35"/>
      <c r="B4" s="35"/>
      <c r="C4" s="35"/>
      <c r="D4" s="35"/>
      <c r="E4" s="35"/>
      <c r="F4" s="35"/>
      <c r="G4" s="35"/>
      <c r="H4" s="35"/>
      <c r="I4" s="35"/>
      <c r="J4" s="35"/>
      <c r="K4" s="35"/>
      <c r="L4" s="35"/>
      <c r="M4" s="35"/>
      <c r="N4" s="35"/>
      <c r="O4" s="35"/>
      <c r="P4" s="35"/>
    </row>
    <row r="5" spans="1:17" ht="16">
      <c r="A5" s="35"/>
      <c r="B5" s="64" t="s">
        <v>42</v>
      </c>
      <c r="C5" s="64"/>
      <c r="D5" s="65"/>
      <c r="E5" s="65"/>
      <c r="F5" s="65"/>
      <c r="G5" s="65"/>
      <c r="H5" s="65"/>
      <c r="I5" s="65"/>
      <c r="J5" s="65"/>
      <c r="K5" s="65"/>
      <c r="L5" s="65"/>
      <c r="M5" s="65"/>
      <c r="N5" s="65"/>
      <c r="O5" s="35"/>
      <c r="P5" s="35"/>
    </row>
    <row r="6" spans="1:17" ht="9" customHeight="1">
      <c r="A6" s="35"/>
      <c r="B6" s="65"/>
      <c r="C6" s="65"/>
      <c r="D6" s="65"/>
      <c r="E6" s="65"/>
      <c r="F6" s="65"/>
      <c r="G6" s="65"/>
      <c r="H6" s="65"/>
      <c r="I6" s="65"/>
      <c r="J6" s="65"/>
      <c r="K6" s="65"/>
      <c r="L6" s="65"/>
      <c r="M6" s="65"/>
      <c r="N6" s="65"/>
      <c r="O6" s="35"/>
      <c r="P6" s="35"/>
    </row>
    <row r="7" spans="1:17" ht="78.5" customHeight="1">
      <c r="A7" s="35"/>
      <c r="B7" s="309" t="s">
        <v>165</v>
      </c>
      <c r="C7" s="310"/>
      <c r="D7" s="310"/>
      <c r="E7" s="310"/>
      <c r="F7" s="310"/>
      <c r="G7" s="310"/>
      <c r="H7" s="310"/>
      <c r="I7" s="310"/>
      <c r="J7" s="310"/>
      <c r="K7" s="310"/>
      <c r="L7" s="310"/>
      <c r="M7" s="310"/>
      <c r="N7" s="310"/>
      <c r="O7" s="310"/>
      <c r="P7" s="35"/>
    </row>
    <row r="8" spans="1:17" ht="32" customHeight="1">
      <c r="A8" s="35"/>
      <c r="B8" s="311"/>
      <c r="C8" s="312"/>
      <c r="D8" s="312"/>
      <c r="E8" s="312"/>
      <c r="F8" s="312"/>
      <c r="G8" s="312"/>
      <c r="H8" s="312"/>
      <c r="I8" s="312"/>
      <c r="J8" s="312"/>
      <c r="K8" s="312"/>
      <c r="L8" s="312"/>
      <c r="M8" s="312"/>
      <c r="N8" s="312"/>
      <c r="O8" s="312"/>
      <c r="P8" s="35"/>
    </row>
    <row r="9" spans="1:17" ht="16">
      <c r="A9" s="35"/>
      <c r="B9" s="64" t="s">
        <v>41</v>
      </c>
      <c r="C9" s="64"/>
      <c r="D9" s="66"/>
      <c r="E9" s="66"/>
      <c r="F9" s="66"/>
      <c r="G9" s="66"/>
      <c r="H9" s="66"/>
      <c r="I9" s="66"/>
      <c r="J9" s="66"/>
      <c r="K9" s="66"/>
      <c r="L9" s="66"/>
      <c r="M9" s="66"/>
      <c r="N9" s="66"/>
      <c r="O9" s="35"/>
      <c r="P9" s="35"/>
    </row>
    <row r="10" spans="1:17" ht="9" customHeight="1">
      <c r="A10" s="35"/>
      <c r="B10" s="66"/>
      <c r="C10" s="66"/>
      <c r="D10" s="66"/>
      <c r="E10" s="66"/>
      <c r="F10" s="66"/>
      <c r="G10" s="66"/>
      <c r="H10" s="66"/>
      <c r="I10" s="66"/>
      <c r="J10" s="66"/>
      <c r="K10" s="66"/>
      <c r="L10" s="66"/>
      <c r="M10" s="66"/>
      <c r="N10" s="66"/>
      <c r="O10" s="35"/>
      <c r="P10" s="35"/>
    </row>
    <row r="11" spans="1:17" ht="89.5" customHeight="1">
      <c r="A11" s="35"/>
      <c r="B11" s="309" t="s">
        <v>79</v>
      </c>
      <c r="C11" s="310"/>
      <c r="D11" s="310"/>
      <c r="E11" s="310"/>
      <c r="F11" s="310"/>
      <c r="G11" s="310"/>
      <c r="H11" s="310"/>
      <c r="I11" s="310"/>
      <c r="J11" s="310"/>
      <c r="K11" s="310"/>
      <c r="L11" s="310"/>
      <c r="M11" s="310"/>
      <c r="N11" s="310"/>
      <c r="O11" s="310"/>
      <c r="P11" s="35"/>
    </row>
    <row r="12" spans="1:17" s="229" customFormat="1" ht="16">
      <c r="A12" s="68"/>
      <c r="B12" s="305" t="s">
        <v>56</v>
      </c>
      <c r="C12" s="306"/>
      <c r="D12" s="306"/>
      <c r="E12" s="306"/>
      <c r="F12" s="306"/>
      <c r="G12" s="68"/>
      <c r="H12" s="68"/>
      <c r="I12" s="76"/>
      <c r="J12" s="68"/>
      <c r="K12" s="67"/>
      <c r="L12" s="69"/>
      <c r="M12" s="224"/>
      <c r="N12" s="224"/>
      <c r="O12" s="35"/>
      <c r="P12" s="227"/>
      <c r="Q12" s="228"/>
    </row>
    <row r="13" spans="1:17" s="229" customFormat="1" ht="6.75" customHeight="1">
      <c r="A13" s="68"/>
      <c r="B13" s="215"/>
      <c r="C13" s="42"/>
      <c r="D13" s="42"/>
      <c r="E13" s="42"/>
      <c r="F13" s="42"/>
      <c r="G13" s="68"/>
      <c r="H13" s="68"/>
      <c r="I13" s="76"/>
      <c r="J13" s="68"/>
      <c r="K13" s="67"/>
      <c r="L13" s="69"/>
      <c r="M13" s="224"/>
      <c r="N13" s="224"/>
      <c r="O13" s="35"/>
      <c r="P13" s="227"/>
      <c r="Q13" s="228"/>
    </row>
    <row r="14" spans="1:17" ht="42.5" customHeight="1">
      <c r="A14" s="35"/>
      <c r="B14" s="216" t="s">
        <v>43</v>
      </c>
      <c r="C14" s="300" t="s">
        <v>104</v>
      </c>
      <c r="D14" s="301"/>
      <c r="E14" s="301"/>
      <c r="F14" s="301"/>
      <c r="G14" s="301"/>
      <c r="H14" s="301"/>
      <c r="I14" s="301"/>
      <c r="J14" s="301"/>
      <c r="K14" s="301"/>
      <c r="L14" s="301"/>
      <c r="M14" s="301"/>
      <c r="N14" s="301"/>
      <c r="O14" s="301"/>
      <c r="P14" s="35"/>
    </row>
    <row r="15" spans="1:17" ht="26" customHeight="1">
      <c r="A15" s="35"/>
      <c r="B15" s="216" t="s">
        <v>44</v>
      </c>
      <c r="C15" s="298" t="s">
        <v>99</v>
      </c>
      <c r="D15" s="298"/>
      <c r="E15" s="298"/>
      <c r="F15" s="298"/>
      <c r="G15" s="298"/>
      <c r="H15" s="298"/>
      <c r="I15" s="298"/>
      <c r="J15" s="298"/>
      <c r="K15" s="298"/>
      <c r="L15" s="298"/>
      <c r="M15" s="298"/>
      <c r="N15" s="298"/>
      <c r="O15" s="298"/>
      <c r="P15" s="35"/>
    </row>
    <row r="16" spans="1:17" ht="70.25" customHeight="1">
      <c r="A16" s="35"/>
      <c r="B16" s="216" t="s">
        <v>45</v>
      </c>
      <c r="C16" s="301" t="s">
        <v>105</v>
      </c>
      <c r="D16" s="301"/>
      <c r="E16" s="301"/>
      <c r="F16" s="301"/>
      <c r="G16" s="301"/>
      <c r="H16" s="301"/>
      <c r="I16" s="301"/>
      <c r="J16" s="301"/>
      <c r="K16" s="301"/>
      <c r="L16" s="301"/>
      <c r="M16" s="301"/>
      <c r="N16" s="301"/>
      <c r="O16" s="301"/>
      <c r="P16" s="35"/>
    </row>
    <row r="17" spans="1:17" ht="40.25" customHeight="1">
      <c r="A17" s="35"/>
      <c r="B17" s="216" t="s">
        <v>51</v>
      </c>
      <c r="C17" s="300" t="s">
        <v>98</v>
      </c>
      <c r="D17" s="301"/>
      <c r="E17" s="301"/>
      <c r="F17" s="301"/>
      <c r="G17" s="301"/>
      <c r="H17" s="301"/>
      <c r="I17" s="301"/>
      <c r="J17" s="301"/>
      <c r="K17" s="301"/>
      <c r="L17" s="301"/>
      <c r="M17" s="301"/>
      <c r="N17" s="301"/>
      <c r="O17" s="301"/>
      <c r="P17" s="35"/>
    </row>
    <row r="18" spans="1:17" ht="58.25" customHeight="1">
      <c r="A18" s="35"/>
      <c r="B18" s="216" t="s">
        <v>52</v>
      </c>
      <c r="C18" s="303" t="s">
        <v>107</v>
      </c>
      <c r="D18" s="304"/>
      <c r="E18" s="304"/>
      <c r="F18" s="304"/>
      <c r="G18" s="304"/>
      <c r="H18" s="304"/>
      <c r="I18" s="304"/>
      <c r="J18" s="304"/>
      <c r="K18" s="304"/>
      <c r="L18" s="304"/>
      <c r="M18" s="304"/>
      <c r="N18" s="304"/>
      <c r="O18" s="304"/>
      <c r="P18" s="35"/>
    </row>
    <row r="19" spans="1:17" s="230" customFormat="1" ht="16">
      <c r="A19" s="70"/>
      <c r="B19" s="302" t="s">
        <v>57</v>
      </c>
      <c r="C19" s="302"/>
      <c r="D19" s="302"/>
      <c r="E19" s="302"/>
      <c r="F19" s="67"/>
      <c r="G19" s="224"/>
      <c r="H19" s="70"/>
      <c r="I19" s="70"/>
      <c r="J19" s="70"/>
      <c r="K19" s="224"/>
      <c r="L19" s="71"/>
      <c r="M19" s="79"/>
      <c r="N19" s="79"/>
      <c r="O19" s="79"/>
      <c r="P19" s="70"/>
    </row>
    <row r="20" spans="1:17" s="230" customFormat="1" ht="6.75" customHeight="1">
      <c r="A20" s="70"/>
      <c r="B20" s="215"/>
      <c r="C20" s="42"/>
      <c r="D20" s="42"/>
      <c r="E20" s="42"/>
      <c r="F20" s="42"/>
      <c r="G20" s="224"/>
      <c r="H20" s="70"/>
      <c r="I20" s="70"/>
      <c r="J20" s="70"/>
      <c r="K20" s="224"/>
      <c r="L20" s="71"/>
      <c r="M20" s="79"/>
      <c r="N20" s="79"/>
      <c r="O20" s="79"/>
      <c r="P20" s="70"/>
    </row>
    <row r="21" spans="1:17" ht="36" customHeight="1">
      <c r="A21" s="35"/>
      <c r="B21" s="220" t="s">
        <v>53</v>
      </c>
      <c r="C21" s="295" t="s">
        <v>109</v>
      </c>
      <c r="D21" s="296"/>
      <c r="E21" s="296"/>
      <c r="F21" s="296"/>
      <c r="G21" s="296"/>
      <c r="H21" s="296"/>
      <c r="I21" s="296"/>
      <c r="J21" s="296"/>
      <c r="K21" s="296"/>
      <c r="L21" s="296"/>
      <c r="M21" s="296"/>
      <c r="N21" s="296"/>
      <c r="O21" s="296"/>
      <c r="P21" s="35"/>
    </row>
    <row r="22" spans="1:17" ht="26" customHeight="1">
      <c r="A22" s="35"/>
      <c r="B22" s="220" t="s">
        <v>54</v>
      </c>
      <c r="C22" s="297" t="s">
        <v>100</v>
      </c>
      <c r="D22" s="298"/>
      <c r="E22" s="298"/>
      <c r="F22" s="298"/>
      <c r="G22" s="298"/>
      <c r="H22" s="298"/>
      <c r="I22" s="298"/>
      <c r="J22" s="298"/>
      <c r="K22" s="298"/>
      <c r="L22" s="298"/>
      <c r="M22" s="298"/>
      <c r="N22" s="298"/>
      <c r="O22" s="298"/>
      <c r="P22" s="35"/>
    </row>
    <row r="23" spans="1:17" s="223" customFormat="1" ht="57" customHeight="1">
      <c r="A23" s="224"/>
      <c r="B23" s="220" t="s">
        <v>55</v>
      </c>
      <c r="C23" s="300" t="s">
        <v>92</v>
      </c>
      <c r="D23" s="300"/>
      <c r="E23" s="300"/>
      <c r="F23" s="300"/>
      <c r="G23" s="300"/>
      <c r="H23" s="300"/>
      <c r="I23" s="300"/>
      <c r="J23" s="300"/>
      <c r="K23" s="300"/>
      <c r="L23" s="300"/>
      <c r="M23" s="300"/>
      <c r="N23" s="300"/>
      <c r="O23" s="300"/>
      <c r="P23" s="224"/>
    </row>
    <row r="24" spans="1:17" s="230" customFormat="1" ht="16">
      <c r="A24" s="70"/>
      <c r="B24" s="299" t="s">
        <v>115</v>
      </c>
      <c r="C24" s="299"/>
      <c r="D24" s="299"/>
      <c r="E24" s="299"/>
      <c r="F24" s="299"/>
      <c r="G24" s="299"/>
      <c r="H24" s="299"/>
      <c r="I24" s="299"/>
      <c r="J24" s="299"/>
      <c r="K24" s="299"/>
      <c r="L24" s="299"/>
      <c r="M24" s="66"/>
      <c r="N24" s="66"/>
      <c r="O24" s="35"/>
      <c r="P24" s="35"/>
      <c r="Q24" s="231"/>
    </row>
    <row r="25" spans="1:17" s="230" customFormat="1" ht="6.75" customHeight="1">
      <c r="A25" s="70"/>
      <c r="B25" s="67"/>
      <c r="C25" s="67"/>
      <c r="D25" s="67"/>
      <c r="E25" s="67"/>
      <c r="F25" s="67"/>
      <c r="G25" s="67"/>
      <c r="H25" s="67"/>
      <c r="I25" s="67"/>
      <c r="J25" s="67"/>
      <c r="K25" s="67"/>
      <c r="L25" s="72"/>
      <c r="M25" s="80"/>
      <c r="N25" s="81"/>
      <c r="O25" s="81"/>
      <c r="P25" s="72"/>
      <c r="Q25" s="231"/>
    </row>
    <row r="26" spans="1:17" ht="78" customHeight="1">
      <c r="A26" s="35"/>
      <c r="B26" s="220" t="s">
        <v>58</v>
      </c>
      <c r="C26" s="300" t="s">
        <v>106</v>
      </c>
      <c r="D26" s="301"/>
      <c r="E26" s="301"/>
      <c r="F26" s="301"/>
      <c r="G26" s="301"/>
      <c r="H26" s="301"/>
      <c r="I26" s="301"/>
      <c r="J26" s="301"/>
      <c r="K26" s="301"/>
      <c r="L26" s="301"/>
      <c r="M26" s="301"/>
      <c r="N26" s="301"/>
      <c r="O26" s="301"/>
      <c r="P26" s="35"/>
    </row>
    <row r="27" spans="1:17" s="233" customFormat="1" ht="16">
      <c r="A27" s="232"/>
      <c r="B27" s="299" t="s">
        <v>74</v>
      </c>
      <c r="C27" s="299"/>
      <c r="D27" s="299"/>
      <c r="E27" s="299"/>
      <c r="F27" s="299"/>
      <c r="G27" s="65"/>
      <c r="H27" s="65"/>
      <c r="I27" s="65"/>
      <c r="J27" s="65"/>
      <c r="K27" s="65"/>
      <c r="L27" s="65"/>
      <c r="M27" s="65"/>
      <c r="N27" s="65"/>
      <c r="O27" s="35"/>
      <c r="P27" s="35"/>
      <c r="Q27" s="229"/>
    </row>
    <row r="28" spans="1:17" s="233" customFormat="1" ht="6.75" customHeight="1">
      <c r="A28" s="232"/>
      <c r="B28" s="67"/>
      <c r="C28" s="67"/>
      <c r="D28" s="67"/>
      <c r="E28" s="67"/>
      <c r="F28" s="77"/>
      <c r="G28" s="65"/>
      <c r="H28" s="65"/>
      <c r="I28" s="65"/>
      <c r="J28" s="65"/>
      <c r="K28" s="65"/>
      <c r="L28" s="65"/>
      <c r="M28" s="65"/>
      <c r="N28" s="65"/>
      <c r="O28" s="35"/>
      <c r="P28" s="35"/>
      <c r="Q28" s="229"/>
    </row>
    <row r="29" spans="1:17" ht="32.25" customHeight="1">
      <c r="A29" s="35"/>
      <c r="B29" s="220" t="s">
        <v>108</v>
      </c>
      <c r="C29" s="295" t="s">
        <v>93</v>
      </c>
      <c r="D29" s="296"/>
      <c r="E29" s="296"/>
      <c r="F29" s="296"/>
      <c r="G29" s="296"/>
      <c r="H29" s="296"/>
      <c r="I29" s="296"/>
      <c r="J29" s="296"/>
      <c r="K29" s="296"/>
      <c r="L29" s="296"/>
      <c r="M29" s="296"/>
      <c r="N29" s="296"/>
      <c r="O29" s="296"/>
      <c r="P29" s="35"/>
    </row>
    <row r="30" spans="1:17" ht="11" customHeight="1">
      <c r="A30" s="35"/>
      <c r="B30" s="234"/>
      <c r="C30" s="235"/>
      <c r="D30" s="235"/>
      <c r="E30" s="235"/>
      <c r="F30" s="235"/>
      <c r="G30" s="235"/>
      <c r="H30" s="235"/>
      <c r="I30" s="235"/>
      <c r="J30" s="235"/>
      <c r="K30" s="226"/>
      <c r="L30" s="226"/>
      <c r="M30" s="222"/>
      <c r="N30" s="222"/>
      <c r="O30" s="222"/>
      <c r="P30" s="35"/>
    </row>
    <row r="31" spans="1:17" ht="15" customHeight="1">
      <c r="A31" s="35"/>
      <c r="B31" s="219"/>
      <c r="C31" s="293"/>
      <c r="D31" s="294"/>
      <c r="E31" s="294"/>
      <c r="F31" s="294"/>
      <c r="G31" s="294"/>
      <c r="H31" s="294"/>
      <c r="I31" s="294"/>
      <c r="J31" s="294"/>
      <c r="K31" s="294"/>
      <c r="L31" s="226"/>
      <c r="M31" s="222"/>
      <c r="N31" s="222"/>
      <c r="O31" s="222"/>
      <c r="P31" s="35"/>
    </row>
    <row r="32" spans="1:17" ht="16">
      <c r="A32" s="35"/>
      <c r="B32" s="217" t="s">
        <v>46</v>
      </c>
      <c r="C32" s="224"/>
      <c r="D32" s="224"/>
      <c r="E32" s="224"/>
      <c r="F32" s="224"/>
      <c r="G32" s="224"/>
      <c r="H32" s="224"/>
      <c r="I32" s="224"/>
      <c r="J32" s="224"/>
      <c r="K32" s="224"/>
      <c r="L32" s="224"/>
      <c r="M32" s="224"/>
      <c r="N32" s="224"/>
      <c r="O32" s="224"/>
      <c r="P32" s="35"/>
    </row>
    <row r="33" spans="1:16" ht="7.5" customHeight="1">
      <c r="A33" s="35"/>
      <c r="B33" s="224"/>
      <c r="C33" s="224"/>
      <c r="D33" s="224"/>
      <c r="E33" s="224"/>
      <c r="F33" s="224"/>
      <c r="G33" s="224"/>
      <c r="H33" s="224"/>
      <c r="I33" s="224"/>
      <c r="J33" s="224"/>
      <c r="K33" s="224"/>
      <c r="L33" s="224"/>
      <c r="M33" s="224"/>
      <c r="N33" s="224"/>
      <c r="O33" s="224"/>
      <c r="P33" s="35"/>
    </row>
    <row r="34" spans="1:16" ht="12.75" customHeight="1">
      <c r="A34" s="35"/>
      <c r="B34" s="65" t="s">
        <v>68</v>
      </c>
      <c r="C34" s="65"/>
      <c r="D34" s="65"/>
      <c r="E34" s="65"/>
      <c r="F34" s="35"/>
      <c r="G34" s="35"/>
      <c r="H34" s="73"/>
      <c r="I34" s="73"/>
      <c r="J34" s="65"/>
      <c r="K34" s="65"/>
      <c r="L34" s="65"/>
      <c r="M34" s="65"/>
      <c r="N34" s="65"/>
      <c r="O34" s="35"/>
      <c r="P34" s="35"/>
    </row>
    <row r="35" spans="1:16" ht="12.75" customHeight="1">
      <c r="A35" s="35"/>
      <c r="B35" s="65" t="s">
        <v>81</v>
      </c>
      <c r="C35" s="65"/>
      <c r="D35" s="65"/>
      <c r="E35" s="65"/>
      <c r="F35" s="65"/>
      <c r="G35" s="65"/>
      <c r="H35" s="73"/>
      <c r="I35" s="73"/>
      <c r="J35" s="65"/>
      <c r="K35" s="65"/>
      <c r="L35" s="65"/>
      <c r="M35" s="65"/>
      <c r="N35" s="65"/>
      <c r="O35" s="35"/>
      <c r="P35" s="35"/>
    </row>
    <row r="36" spans="1:16" ht="12.75" customHeight="1">
      <c r="A36" s="35"/>
      <c r="B36" s="65" t="s">
        <v>47</v>
      </c>
      <c r="C36" s="65"/>
      <c r="D36" s="65"/>
      <c r="E36" s="65"/>
      <c r="F36" s="65"/>
      <c r="G36" s="65"/>
      <c r="H36" s="73"/>
      <c r="I36" s="73"/>
      <c r="J36" s="65"/>
      <c r="K36" s="65"/>
      <c r="L36" s="65"/>
      <c r="M36" s="65"/>
      <c r="N36" s="65"/>
      <c r="O36" s="35"/>
      <c r="P36" s="35"/>
    </row>
    <row r="37" spans="1:16" ht="12.75" customHeight="1">
      <c r="A37" s="35"/>
      <c r="B37" s="65" t="s">
        <v>80</v>
      </c>
      <c r="C37" s="65"/>
      <c r="D37" s="65"/>
      <c r="E37" s="65"/>
      <c r="F37" s="65"/>
      <c r="G37" s="65"/>
      <c r="H37" s="73"/>
      <c r="I37" s="73"/>
      <c r="J37" s="65"/>
      <c r="K37" s="65"/>
      <c r="L37" s="65"/>
      <c r="M37" s="65"/>
      <c r="N37" s="65"/>
      <c r="O37" s="35"/>
      <c r="P37" s="35"/>
    </row>
    <row r="38" spans="1:16" ht="12.75" customHeight="1">
      <c r="A38" s="35"/>
      <c r="B38" s="65" t="s">
        <v>82</v>
      </c>
      <c r="C38" s="65"/>
      <c r="D38" s="65"/>
      <c r="E38" s="65"/>
      <c r="F38" s="65"/>
      <c r="G38" s="65"/>
      <c r="H38" s="73"/>
      <c r="I38" s="73"/>
      <c r="J38" s="65"/>
      <c r="K38" s="65"/>
      <c r="L38" s="65"/>
      <c r="M38" s="65"/>
      <c r="N38" s="65"/>
      <c r="O38" s="35"/>
      <c r="P38" s="35"/>
    </row>
    <row r="39" spans="1:16" ht="12.75" customHeight="1">
      <c r="A39" s="35"/>
      <c r="B39" s="65" t="s">
        <v>83</v>
      </c>
      <c r="C39" s="65"/>
      <c r="D39" s="65"/>
      <c r="E39" s="65"/>
      <c r="F39" s="65"/>
      <c r="G39" s="65"/>
      <c r="H39" s="73"/>
      <c r="I39" s="73"/>
      <c r="J39" s="65"/>
      <c r="K39" s="65"/>
      <c r="L39" s="65"/>
      <c r="M39" s="65"/>
      <c r="N39" s="65"/>
      <c r="O39" s="35"/>
      <c r="P39" s="35"/>
    </row>
    <row r="40" spans="1:16" ht="12.75" customHeight="1">
      <c r="A40" s="35"/>
      <c r="B40" s="65" t="s">
        <v>48</v>
      </c>
      <c r="C40" s="65"/>
      <c r="D40" s="65"/>
      <c r="E40" s="65"/>
      <c r="F40" s="65"/>
      <c r="G40" s="65"/>
      <c r="H40" s="73"/>
      <c r="I40" s="73"/>
      <c r="J40" s="65"/>
      <c r="K40" s="65"/>
      <c r="L40" s="65"/>
      <c r="M40" s="65"/>
      <c r="N40" s="65"/>
      <c r="O40" s="35"/>
      <c r="P40" s="35"/>
    </row>
    <row r="41" spans="1:16" ht="12.75" customHeight="1">
      <c r="A41" s="35"/>
      <c r="B41" s="65" t="s">
        <v>84</v>
      </c>
      <c r="C41" s="65"/>
      <c r="D41" s="65"/>
      <c r="E41" s="65"/>
      <c r="F41" s="65"/>
      <c r="G41" s="65"/>
      <c r="H41" s="73"/>
      <c r="I41" s="73"/>
      <c r="J41" s="65"/>
      <c r="K41" s="65"/>
      <c r="L41" s="65"/>
      <c r="M41" s="65"/>
      <c r="N41" s="65"/>
      <c r="O41" s="35"/>
      <c r="P41" s="35"/>
    </row>
    <row r="42" spans="1:16" ht="12.75" customHeight="1">
      <c r="A42" s="35"/>
      <c r="B42" s="65"/>
      <c r="C42" s="65"/>
      <c r="D42" s="65"/>
      <c r="E42" s="65"/>
      <c r="F42" s="65"/>
      <c r="G42" s="65"/>
      <c r="H42" s="73"/>
      <c r="I42" s="73"/>
      <c r="J42" s="65"/>
      <c r="K42" s="65"/>
      <c r="L42" s="65"/>
      <c r="M42" s="65"/>
      <c r="N42" s="65"/>
      <c r="O42" s="35"/>
      <c r="P42" s="35"/>
    </row>
    <row r="43" spans="1:16" ht="12.75" customHeight="1">
      <c r="A43" s="35"/>
      <c r="B43" s="65" t="s">
        <v>49</v>
      </c>
      <c r="C43" s="209" t="s">
        <v>69</v>
      </c>
      <c r="D43" s="65"/>
      <c r="E43" s="65"/>
      <c r="F43" s="65"/>
      <c r="G43" s="65"/>
      <c r="H43" s="73"/>
      <c r="I43" s="74"/>
      <c r="J43" s="65"/>
      <c r="K43" s="65"/>
      <c r="L43" s="65"/>
      <c r="M43" s="65"/>
      <c r="N43" s="65"/>
      <c r="O43" s="35"/>
      <c r="P43" s="35"/>
    </row>
    <row r="44" spans="1:16" ht="12.75" customHeight="1">
      <c r="A44" s="35"/>
      <c r="B44" s="65" t="s">
        <v>50</v>
      </c>
      <c r="C44" s="65" t="s">
        <v>85</v>
      </c>
      <c r="D44" s="65"/>
      <c r="E44" s="65"/>
      <c r="F44" s="65"/>
      <c r="G44" s="65"/>
      <c r="H44" s="73"/>
      <c r="I44" s="73"/>
      <c r="J44" s="65"/>
      <c r="K44" s="65"/>
      <c r="L44" s="65"/>
      <c r="M44" s="65"/>
      <c r="N44" s="65"/>
      <c r="O44" s="35"/>
      <c r="P44" s="35"/>
    </row>
    <row r="45" spans="1:16">
      <c r="A45" s="35"/>
      <c r="B45" s="73"/>
      <c r="C45" s="73"/>
      <c r="D45" s="35"/>
      <c r="E45" s="35"/>
      <c r="F45" s="35"/>
      <c r="G45" s="35"/>
      <c r="H45" s="35"/>
      <c r="I45" s="35"/>
      <c r="J45" s="35"/>
      <c r="K45" s="35"/>
      <c r="L45" s="35"/>
      <c r="M45" s="35"/>
      <c r="N45" s="35"/>
      <c r="O45" s="35"/>
      <c r="P45" s="35"/>
    </row>
  </sheetData>
  <sheetProtection selectLockedCells="1"/>
  <customSheetViews>
    <customSheetView guid="{867C32D8-09FC-4C3D-AB70-2F63D87F0E00}" fitToPage="1">
      <selection activeCell="L5" sqref="L5"/>
      <pageMargins left="0.35433070866141736" right="0.35433070866141736" top="0.59055118110236227" bottom="0.59055118110236227" header="0.51181102362204722" footer="0.51181102362204722"/>
      <printOptions horizontalCentered="1"/>
      <pageSetup paperSize="9" scale="71" orientation="portrait" verticalDpi="300" r:id="rId1"/>
      <headerFooter alignWithMargins="0"/>
    </customSheetView>
    <customSheetView guid="{3EDC081B-7DF3-45A6-8291-B706B0DCCBAC}" showPageBreaks="1" fitToPage="1" printArea="1">
      <selection activeCell="B1" sqref="B1:O1"/>
      <pageMargins left="0.35433070866141736" right="0.35433070866141736" top="0.59055118110236227" bottom="0.59055118110236227" header="0.51181102362204722" footer="0.51181102362204722"/>
      <printOptions horizontalCentered="1"/>
      <pageSetup paperSize="9" scale="71" orientation="portrait" verticalDpi="300" r:id="rId2"/>
      <headerFooter alignWithMargins="0"/>
    </customSheetView>
    <customSheetView guid="{384CD568-4BF5-41C9-851F-4C9EA22E89B3}" fitToPage="1">
      <selection activeCell="S3" sqref="S3"/>
      <pageMargins left="0.35433070866141736" right="0.35433070866141736" top="0.59055118110236227" bottom="0.59055118110236227" header="0.51181102362204722" footer="0.51181102362204722"/>
      <printOptions horizontalCentered="1"/>
      <pageSetup paperSize="9" scale="71" orientation="portrait" verticalDpi="300" r:id="rId3"/>
      <headerFooter alignWithMargins="0"/>
    </customSheetView>
  </customSheetViews>
  <mergeCells count="20">
    <mergeCell ref="C14:O14"/>
    <mergeCell ref="B12:F12"/>
    <mergeCell ref="B1:O1"/>
    <mergeCell ref="B3:O3"/>
    <mergeCell ref="B7:O7"/>
    <mergeCell ref="B11:O11"/>
    <mergeCell ref="B8:O8"/>
    <mergeCell ref="C15:O15"/>
    <mergeCell ref="B19:E19"/>
    <mergeCell ref="C21:O21"/>
    <mergeCell ref="C16:O16"/>
    <mergeCell ref="C17:O17"/>
    <mergeCell ref="C18:O18"/>
    <mergeCell ref="C31:K31"/>
    <mergeCell ref="C29:O29"/>
    <mergeCell ref="C22:O22"/>
    <mergeCell ref="B24:L24"/>
    <mergeCell ref="C26:O26"/>
    <mergeCell ref="B27:F27"/>
    <mergeCell ref="C23:O23"/>
  </mergeCells>
  <phoneticPr fontId="6" type="noConversion"/>
  <hyperlinks>
    <hyperlink ref="C43" r:id="rId4" xr:uid="{00000000-0004-0000-0000-000000000000}"/>
    <hyperlink ref="B12" location="'T1 Personal Allowances'!A1" display="Table 1 - Personal Allowances" xr:uid="{00000000-0004-0000-0000-000001000000}"/>
    <hyperlink ref="B19" location="'T1 Personal Allowances'!A1" display="Table 1 - Personal Allowances" xr:uid="{00000000-0004-0000-0000-000002000000}"/>
    <hyperlink ref="B24" location="'T1 Personal Allowances'!A1" display="Table 1 - Personal Allowances" xr:uid="{00000000-0004-0000-0000-000003000000}"/>
    <hyperlink ref="B24:F24" location="'T3 Chair-ViceChair Allowances'!A1" display="Table 3 - Chair-Vicechair/Mayor-Deputy Mayor Allowances" xr:uid="{00000000-0004-0000-0000-000004000000}"/>
    <hyperlink ref="B27" location="'T1 Personal Allowances'!A1" display="Table 1 - Personal Allowances" xr:uid="{00000000-0004-0000-0000-000005000000}"/>
    <hyperlink ref="B27:F27" location="'T4 Member Services'!A1" display="Table 4 - Member Services" xr:uid="{00000000-0004-0000-0000-000006000000}"/>
    <hyperlink ref="B19:E19" location="'T2 Expenses'!A1" display="Table 2 - Expenses" xr:uid="{00000000-0004-0000-0000-000007000000}"/>
    <hyperlink ref="B24:L24" location="'T3 Presiding Councillor Allow'!A1" display="Table 3 - Presiding Councillor/Deputy Presiding Councillor Allowance" xr:uid="{00000000-0004-0000-0000-00000A000000}"/>
  </hyperlinks>
  <printOptions horizontalCentered="1"/>
  <pageMargins left="0.35433070866141736" right="0.35433070866141736" top="0.59055118110236227" bottom="0.59055118110236227" header="0.51181102362204722" footer="0.51181102362204722"/>
  <pageSetup paperSize="9" scale="74" orientation="portrait" verticalDpi="300" r:id="rId5"/>
  <headerFooter alignWithMargins="0"/>
  <ignoredErrors>
    <ignoredError sqref="B14:B18 B21:B23 B26 B2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88"/>
  <sheetViews>
    <sheetView zoomScaleNormal="100" zoomScaleSheetLayoutView="100" workbookViewId="0">
      <selection activeCell="B6" sqref="B6:E6"/>
    </sheetView>
  </sheetViews>
  <sheetFormatPr baseColWidth="10" defaultColWidth="9.1640625" defaultRowHeight="13"/>
  <cols>
    <col min="1" max="1" width="1.83203125" style="60" customWidth="1"/>
    <col min="2" max="2" width="5.6640625" style="60" customWidth="1"/>
    <col min="3" max="3" width="1.5" style="60" customWidth="1"/>
    <col min="4" max="4" width="30.6640625" style="60" customWidth="1"/>
    <col min="5" max="5" width="2.6640625" style="60" customWidth="1"/>
    <col min="6" max="6" width="20.6640625" style="60" customWidth="1"/>
    <col min="7" max="7" width="2.6640625" style="60" customWidth="1"/>
    <col min="8" max="8" width="16.5" style="60" customWidth="1"/>
    <col min="9" max="9" width="1.6640625" style="60" customWidth="1"/>
    <col min="10" max="12" width="20.6640625" style="60" customWidth="1"/>
    <col min="13" max="13" width="2.33203125" style="60" customWidth="1"/>
    <col min="14" max="14" width="20.6640625" style="60" customWidth="1"/>
    <col min="15" max="15" width="2.83203125" style="60" customWidth="1"/>
    <col min="16" max="16" width="44" style="60" customWidth="1"/>
    <col min="17" max="17" width="3.6640625" style="60" customWidth="1"/>
    <col min="18" max="16384" width="9.1640625" style="60"/>
  </cols>
  <sheetData>
    <row r="1" spans="1:31" ht="14" thickBot="1">
      <c r="A1" s="278"/>
      <c r="B1" s="279"/>
      <c r="C1" s="279"/>
      <c r="D1" s="279"/>
      <c r="E1" s="279"/>
      <c r="F1" s="279"/>
      <c r="G1" s="279"/>
      <c r="H1" s="279"/>
      <c r="I1" s="279"/>
      <c r="J1" s="279"/>
      <c r="K1" s="279"/>
      <c r="L1" s="279"/>
      <c r="M1" s="279"/>
      <c r="N1" s="279"/>
      <c r="O1" s="279"/>
      <c r="P1" s="279"/>
      <c r="Q1" s="280"/>
    </row>
    <row r="2" spans="1:31" ht="30.75" customHeight="1" thickTop="1" thickBot="1">
      <c r="A2" s="62"/>
      <c r="B2" s="330" t="s">
        <v>161</v>
      </c>
      <c r="C2" s="331"/>
      <c r="D2" s="332"/>
      <c r="E2" s="31"/>
      <c r="F2" s="33"/>
      <c r="G2" s="33"/>
      <c r="H2" s="35"/>
      <c r="I2" s="35"/>
      <c r="J2" s="35"/>
      <c r="K2" s="35"/>
      <c r="L2" s="35"/>
      <c r="M2" s="35"/>
      <c r="N2" s="35"/>
      <c r="O2" s="35"/>
      <c r="P2" s="2" t="s">
        <v>27</v>
      </c>
      <c r="Q2" s="63"/>
    </row>
    <row r="3" spans="1:31" ht="8.5" customHeight="1" thickTop="1">
      <c r="A3" s="62"/>
      <c r="B3" s="259"/>
      <c r="C3" s="259"/>
      <c r="D3" s="31"/>
      <c r="E3" s="31"/>
      <c r="F3" s="242"/>
      <c r="G3" s="242"/>
      <c r="H3" s="35"/>
      <c r="I3" s="35"/>
      <c r="J3" s="35"/>
      <c r="K3" s="35"/>
      <c r="L3" s="35"/>
      <c r="M3" s="35"/>
      <c r="N3" s="35"/>
      <c r="O3" s="35"/>
      <c r="P3" s="2"/>
      <c r="Q3" s="63"/>
    </row>
    <row r="4" spans="1:31" s="132" customFormat="1" ht="20">
      <c r="A4" s="151"/>
      <c r="B4" s="338" t="s">
        <v>117</v>
      </c>
      <c r="C4" s="338"/>
      <c r="D4" s="338"/>
      <c r="E4" s="338"/>
      <c r="F4" s="338"/>
      <c r="G4" s="338"/>
      <c r="H4" s="338"/>
      <c r="I4" s="338"/>
      <c r="J4" s="338"/>
      <c r="K4" s="338"/>
      <c r="L4" s="338"/>
      <c r="M4" s="338"/>
      <c r="N4" s="338"/>
      <c r="O4" s="339"/>
      <c r="P4" s="339"/>
      <c r="Q4" s="152"/>
    </row>
    <row r="5" spans="1:31" ht="21" thickBot="1">
      <c r="A5" s="62"/>
      <c r="B5" s="338" t="s">
        <v>102</v>
      </c>
      <c r="C5" s="338"/>
      <c r="D5" s="338"/>
      <c r="E5" s="338"/>
      <c r="F5" s="338"/>
      <c r="G5" s="338"/>
      <c r="H5" s="338"/>
      <c r="I5" s="338"/>
      <c r="J5" s="338"/>
      <c r="K5" s="338"/>
      <c r="L5" s="338"/>
      <c r="M5" s="338"/>
      <c r="N5" s="338"/>
      <c r="O5" s="339"/>
      <c r="P5" s="339"/>
      <c r="Q5" s="63"/>
      <c r="AE5" s="133"/>
    </row>
    <row r="6" spans="1:31" s="61" customFormat="1" ht="15.75" customHeight="1" thickBot="1">
      <c r="A6" s="153"/>
      <c r="B6" s="343" t="s">
        <v>59</v>
      </c>
      <c r="C6" s="344"/>
      <c r="D6" s="344"/>
      <c r="E6" s="345"/>
      <c r="F6" s="137"/>
      <c r="G6" s="137"/>
      <c r="H6" s="137"/>
      <c r="I6" s="137"/>
      <c r="J6" s="137"/>
      <c r="K6" s="137"/>
      <c r="L6" s="137"/>
      <c r="M6" s="137"/>
      <c r="N6" s="137"/>
      <c r="O6" s="138"/>
      <c r="P6" s="138"/>
      <c r="Q6" s="154"/>
    </row>
    <row r="7" spans="1:31" ht="11.25" customHeight="1" thickBot="1">
      <c r="A7" s="62"/>
      <c r="B7" s="334"/>
      <c r="C7" s="334"/>
      <c r="D7" s="334"/>
      <c r="E7" s="35"/>
      <c r="F7" s="35"/>
      <c r="G7" s="35"/>
      <c r="H7" s="35"/>
      <c r="I7" s="35"/>
      <c r="J7" s="35"/>
      <c r="K7" s="35"/>
      <c r="L7" s="35"/>
      <c r="M7" s="35"/>
      <c r="N7" s="35"/>
      <c r="O7" s="35"/>
      <c r="P7" s="35"/>
      <c r="Q7" s="63"/>
    </row>
    <row r="8" spans="1:31" s="253" customFormat="1" ht="42">
      <c r="A8" s="249"/>
      <c r="B8" s="346" t="s">
        <v>31</v>
      </c>
      <c r="C8" s="347"/>
      <c r="D8" s="348"/>
      <c r="E8" s="250"/>
      <c r="F8" s="239" t="s">
        <v>1</v>
      </c>
      <c r="G8" s="250"/>
      <c r="H8" s="239" t="s">
        <v>3</v>
      </c>
      <c r="I8" s="213"/>
      <c r="J8" s="340" t="s">
        <v>4</v>
      </c>
      <c r="K8" s="341"/>
      <c r="L8" s="342"/>
      <c r="M8" s="251"/>
      <c r="N8" s="239" t="s">
        <v>110</v>
      </c>
      <c r="O8" s="251"/>
      <c r="P8" s="335" t="s">
        <v>16</v>
      </c>
      <c r="Q8" s="252"/>
    </row>
    <row r="9" spans="1:31" ht="13.25" hidden="1" customHeight="1">
      <c r="A9" s="62"/>
      <c r="B9" s="349"/>
      <c r="C9" s="350"/>
      <c r="D9" s="351"/>
      <c r="E9" s="139"/>
      <c r="F9" s="5"/>
      <c r="G9" s="139"/>
      <c r="H9" s="5"/>
      <c r="I9" s="1"/>
      <c r="J9" s="6"/>
      <c r="K9" s="7"/>
      <c r="L9" s="8"/>
      <c r="M9" s="35"/>
      <c r="N9" s="5" t="s">
        <v>11</v>
      </c>
      <c r="O9" s="35"/>
      <c r="P9" s="336"/>
      <c r="Q9" s="63"/>
    </row>
    <row r="10" spans="1:31" ht="12" customHeight="1">
      <c r="A10" s="62"/>
      <c r="B10" s="352"/>
      <c r="C10" s="353"/>
      <c r="D10" s="351"/>
      <c r="E10" s="139"/>
      <c r="F10" s="9" t="s">
        <v>78</v>
      </c>
      <c r="G10" s="17"/>
      <c r="H10" s="237" t="s">
        <v>13</v>
      </c>
      <c r="I10" s="139"/>
      <c r="J10" s="10" t="s">
        <v>6</v>
      </c>
      <c r="K10" s="11" t="s">
        <v>73</v>
      </c>
      <c r="L10" s="238" t="s">
        <v>13</v>
      </c>
      <c r="M10" s="7"/>
      <c r="N10" s="9"/>
      <c r="O10" s="35"/>
      <c r="P10" s="336"/>
      <c r="Q10" s="63"/>
    </row>
    <row r="11" spans="1:31" ht="14.5" customHeight="1" thickBot="1">
      <c r="A11" s="62"/>
      <c r="B11" s="354"/>
      <c r="C11" s="355"/>
      <c r="D11" s="356"/>
      <c r="E11" s="139"/>
      <c r="F11" s="12" t="s">
        <v>2</v>
      </c>
      <c r="G11" s="17"/>
      <c r="H11" s="12" t="s">
        <v>2</v>
      </c>
      <c r="I11" s="139"/>
      <c r="J11" s="13" t="s">
        <v>2</v>
      </c>
      <c r="K11" s="14" t="s">
        <v>2</v>
      </c>
      <c r="L11" s="218" t="s">
        <v>2</v>
      </c>
      <c r="M11" s="35"/>
      <c r="N11" s="12" t="s">
        <v>2</v>
      </c>
      <c r="O11" s="35"/>
      <c r="P11" s="337"/>
      <c r="Q11" s="63"/>
    </row>
    <row r="12" spans="1:31" ht="6" customHeight="1">
      <c r="A12" s="62"/>
      <c r="B12" s="333"/>
      <c r="C12" s="333"/>
      <c r="D12" s="333"/>
      <c r="E12" s="139"/>
      <c r="F12" s="7"/>
      <c r="G12" s="17"/>
      <c r="H12" s="7"/>
      <c r="I12" s="139"/>
      <c r="J12" s="7"/>
      <c r="K12" s="7"/>
      <c r="L12" s="16"/>
      <c r="M12" s="35"/>
      <c r="N12" s="17"/>
      <c r="O12" s="35"/>
      <c r="P12" s="17"/>
      <c r="Q12" s="63"/>
    </row>
    <row r="13" spans="1:31" s="134" customFormat="1">
      <c r="A13" s="6"/>
      <c r="B13" s="140" t="s">
        <v>7</v>
      </c>
      <c r="C13" s="19"/>
      <c r="D13" s="18" t="s">
        <v>8</v>
      </c>
      <c r="E13" s="7"/>
      <c r="F13" s="18" t="s">
        <v>9</v>
      </c>
      <c r="G13" s="7"/>
      <c r="H13" s="18" t="s">
        <v>10</v>
      </c>
      <c r="I13" s="7"/>
      <c r="J13" s="18" t="s">
        <v>18</v>
      </c>
      <c r="K13" s="18" t="s">
        <v>19</v>
      </c>
      <c r="L13" s="18" t="s">
        <v>20</v>
      </c>
      <c r="M13" s="7"/>
      <c r="N13" s="18" t="s">
        <v>21</v>
      </c>
      <c r="O13" s="7"/>
      <c r="P13" s="141" t="s">
        <v>22</v>
      </c>
      <c r="Q13" s="8"/>
    </row>
    <row r="14" spans="1:31" s="135" customFormat="1" ht="6" customHeight="1" thickBot="1">
      <c r="A14" s="6"/>
      <c r="B14" s="329"/>
      <c r="C14" s="329"/>
      <c r="D14" s="329"/>
      <c r="E14" s="7"/>
      <c r="F14" s="19"/>
      <c r="G14" s="7"/>
      <c r="H14" s="7"/>
      <c r="I14" s="7"/>
      <c r="J14" s="7"/>
      <c r="K14" s="7"/>
      <c r="L14" s="7"/>
      <c r="M14" s="7"/>
      <c r="N14" s="7"/>
      <c r="O14" s="7"/>
      <c r="P14" s="7"/>
      <c r="Q14" s="8"/>
    </row>
    <row r="15" spans="1:31" ht="15" thickBot="1">
      <c r="A15" s="62"/>
      <c r="B15" s="51">
        <v>1</v>
      </c>
      <c r="C15" s="49"/>
      <c r="D15" s="181" t="s">
        <v>118</v>
      </c>
      <c r="E15" s="128"/>
      <c r="F15" s="129">
        <v>8251.06</v>
      </c>
      <c r="G15" s="128"/>
      <c r="H15" s="90"/>
      <c r="I15" s="184"/>
      <c r="J15" s="90"/>
      <c r="K15" s="185"/>
      <c r="L15" s="186">
        <f>SUM(J15+K15)</f>
        <v>0</v>
      </c>
      <c r="M15" s="184"/>
      <c r="N15" s="112">
        <f t="shared" ref="N15:N46" si="0">SUM(L15+H15+F15)</f>
        <v>8251.06</v>
      </c>
      <c r="O15" s="35"/>
      <c r="P15" s="192"/>
      <c r="Q15" s="63"/>
    </row>
    <row r="16" spans="1:31" ht="15" thickBot="1">
      <c r="A16" s="62"/>
      <c r="B16" s="52">
        <f>SUM(B15+1)</f>
        <v>2</v>
      </c>
      <c r="C16" s="49"/>
      <c r="D16" s="182" t="s">
        <v>119</v>
      </c>
      <c r="E16" s="128"/>
      <c r="F16" s="129">
        <v>8251.06</v>
      </c>
      <c r="G16" s="128"/>
      <c r="H16" s="92"/>
      <c r="I16" s="184"/>
      <c r="J16" s="92"/>
      <c r="K16" s="187"/>
      <c r="L16" s="188">
        <f>SUM(J16+K16)</f>
        <v>0</v>
      </c>
      <c r="M16" s="184"/>
      <c r="N16" s="115">
        <f t="shared" si="0"/>
        <v>8251.06</v>
      </c>
      <c r="O16" s="35"/>
      <c r="P16" s="193"/>
      <c r="Q16" s="63"/>
    </row>
    <row r="17" spans="1:17" ht="15" thickBot="1">
      <c r="A17" s="62"/>
      <c r="B17" s="52">
        <f t="shared" ref="B17:B64" si="1">SUM(B16+1)</f>
        <v>3</v>
      </c>
      <c r="C17" s="49"/>
      <c r="D17" s="182" t="s">
        <v>120</v>
      </c>
      <c r="E17" s="128"/>
      <c r="F17" s="129">
        <v>8251.06</v>
      </c>
      <c r="G17" s="128"/>
      <c r="H17" s="92"/>
      <c r="I17" s="184"/>
      <c r="J17" s="92"/>
      <c r="K17" s="187"/>
      <c r="L17" s="188">
        <f t="shared" ref="L17:L73" si="2">SUM(J17+K17)</f>
        <v>0</v>
      </c>
      <c r="M17" s="184"/>
      <c r="N17" s="115">
        <f t="shared" si="0"/>
        <v>8251.06</v>
      </c>
      <c r="O17" s="35"/>
      <c r="P17" s="193"/>
      <c r="Q17" s="63"/>
    </row>
    <row r="18" spans="1:17" ht="15" thickBot="1">
      <c r="A18" s="62"/>
      <c r="B18" s="52">
        <f t="shared" si="1"/>
        <v>4</v>
      </c>
      <c r="C18" s="49"/>
      <c r="D18" s="182" t="s">
        <v>121</v>
      </c>
      <c r="E18" s="128"/>
      <c r="F18" s="129">
        <v>8251.06</v>
      </c>
      <c r="G18" s="128"/>
      <c r="H18" s="92"/>
      <c r="I18" s="184"/>
      <c r="J18" s="92"/>
      <c r="K18" s="187"/>
      <c r="L18" s="188">
        <f t="shared" si="2"/>
        <v>0</v>
      </c>
      <c r="M18" s="184"/>
      <c r="N18" s="115">
        <f t="shared" si="0"/>
        <v>8251.06</v>
      </c>
      <c r="O18" s="35"/>
      <c r="P18" s="193"/>
      <c r="Q18" s="63"/>
    </row>
    <row r="19" spans="1:17" ht="15" thickBot="1">
      <c r="A19" s="62"/>
      <c r="B19" s="52">
        <f t="shared" si="1"/>
        <v>5</v>
      </c>
      <c r="C19" s="49"/>
      <c r="D19" s="182" t="s">
        <v>122</v>
      </c>
      <c r="E19" s="128"/>
      <c r="F19" s="129">
        <v>8251.06</v>
      </c>
      <c r="G19" s="128"/>
      <c r="H19" s="92">
        <v>5249.97</v>
      </c>
      <c r="I19" s="184"/>
      <c r="J19" s="92"/>
      <c r="K19" s="187"/>
      <c r="L19" s="188">
        <f t="shared" si="2"/>
        <v>0</v>
      </c>
      <c r="M19" s="184"/>
      <c r="N19" s="115">
        <f t="shared" si="0"/>
        <v>13501.029999999999</v>
      </c>
      <c r="O19" s="35"/>
      <c r="P19" s="193"/>
      <c r="Q19" s="63"/>
    </row>
    <row r="20" spans="1:17" ht="15" thickBot="1">
      <c r="A20" s="62"/>
      <c r="B20" s="52">
        <f t="shared" si="1"/>
        <v>6</v>
      </c>
      <c r="C20" s="49"/>
      <c r="D20" s="182" t="s">
        <v>123</v>
      </c>
      <c r="E20" s="128"/>
      <c r="F20" s="129">
        <v>8251.06</v>
      </c>
      <c r="G20" s="128"/>
      <c r="H20" s="92">
        <v>1049.94</v>
      </c>
      <c r="I20" s="184"/>
      <c r="J20" s="92"/>
      <c r="K20" s="187"/>
      <c r="L20" s="188">
        <f t="shared" si="2"/>
        <v>0</v>
      </c>
      <c r="M20" s="184"/>
      <c r="N20" s="115">
        <f t="shared" si="0"/>
        <v>9301</v>
      </c>
      <c r="O20" s="35"/>
      <c r="P20" s="193"/>
      <c r="Q20" s="63"/>
    </row>
    <row r="21" spans="1:17" ht="15" thickBot="1">
      <c r="A21" s="62"/>
      <c r="B21" s="52">
        <f t="shared" si="1"/>
        <v>7</v>
      </c>
      <c r="C21" s="49"/>
      <c r="D21" s="182" t="s">
        <v>124</v>
      </c>
      <c r="E21" s="128"/>
      <c r="F21" s="129">
        <v>8251.06</v>
      </c>
      <c r="G21" s="128"/>
      <c r="H21" s="92">
        <v>5249.97</v>
      </c>
      <c r="I21" s="184"/>
      <c r="J21" s="92"/>
      <c r="K21" s="187"/>
      <c r="L21" s="188">
        <f t="shared" si="2"/>
        <v>0</v>
      </c>
      <c r="M21" s="184"/>
      <c r="N21" s="115">
        <f t="shared" si="0"/>
        <v>13501.029999999999</v>
      </c>
      <c r="O21" s="35"/>
      <c r="P21" s="193"/>
      <c r="Q21" s="63"/>
    </row>
    <row r="22" spans="1:17" ht="15" thickBot="1">
      <c r="A22" s="62"/>
      <c r="B22" s="52">
        <f t="shared" si="1"/>
        <v>8</v>
      </c>
      <c r="C22" s="49"/>
      <c r="D22" s="182" t="s">
        <v>125</v>
      </c>
      <c r="E22" s="128"/>
      <c r="F22" s="129">
        <v>8251.06</v>
      </c>
      <c r="G22" s="128"/>
      <c r="H22" s="92"/>
      <c r="I22" s="184"/>
      <c r="J22" s="92"/>
      <c r="K22" s="187"/>
      <c r="L22" s="188">
        <f t="shared" si="2"/>
        <v>0</v>
      </c>
      <c r="M22" s="184"/>
      <c r="N22" s="115">
        <f t="shared" si="0"/>
        <v>8251.06</v>
      </c>
      <c r="O22" s="35"/>
      <c r="P22" s="193"/>
      <c r="Q22" s="63"/>
    </row>
    <row r="23" spans="1:17" ht="15" thickBot="1">
      <c r="A23" s="62"/>
      <c r="B23" s="52">
        <f t="shared" si="1"/>
        <v>9</v>
      </c>
      <c r="C23" s="49"/>
      <c r="D23" s="182" t="s">
        <v>126</v>
      </c>
      <c r="E23" s="128"/>
      <c r="F23" s="129">
        <v>8251.06</v>
      </c>
      <c r="G23" s="128"/>
      <c r="H23" s="92"/>
      <c r="I23" s="184"/>
      <c r="J23" s="92"/>
      <c r="K23" s="187"/>
      <c r="L23" s="188">
        <f t="shared" si="2"/>
        <v>0</v>
      </c>
      <c r="M23" s="184"/>
      <c r="N23" s="115">
        <f t="shared" si="0"/>
        <v>8251.06</v>
      </c>
      <c r="O23" s="35"/>
      <c r="P23" s="193"/>
      <c r="Q23" s="63"/>
    </row>
    <row r="24" spans="1:17" ht="15" thickBot="1">
      <c r="A24" s="62"/>
      <c r="B24" s="52">
        <f t="shared" si="1"/>
        <v>10</v>
      </c>
      <c r="C24" s="49"/>
      <c r="D24" s="182" t="s">
        <v>127</v>
      </c>
      <c r="E24" s="128"/>
      <c r="F24" s="129">
        <v>8251.06</v>
      </c>
      <c r="G24" s="128"/>
      <c r="H24" s="92"/>
      <c r="I24" s="184"/>
      <c r="J24" s="92"/>
      <c r="K24" s="187"/>
      <c r="L24" s="188">
        <f t="shared" si="2"/>
        <v>0</v>
      </c>
      <c r="M24" s="184"/>
      <c r="N24" s="115">
        <f t="shared" si="0"/>
        <v>8251.06</v>
      </c>
      <c r="O24" s="35"/>
      <c r="P24" s="193"/>
      <c r="Q24" s="63"/>
    </row>
    <row r="25" spans="1:17" ht="15" thickBot="1">
      <c r="A25" s="62"/>
      <c r="B25" s="52">
        <f t="shared" si="1"/>
        <v>11</v>
      </c>
      <c r="C25" s="49"/>
      <c r="D25" s="182" t="s">
        <v>128</v>
      </c>
      <c r="E25" s="128"/>
      <c r="F25" s="129">
        <v>8251.06</v>
      </c>
      <c r="G25" s="128"/>
      <c r="H25" s="92">
        <v>1049.94</v>
      </c>
      <c r="I25" s="184"/>
      <c r="J25" s="92"/>
      <c r="K25" s="187"/>
      <c r="L25" s="188">
        <f t="shared" si="2"/>
        <v>0</v>
      </c>
      <c r="M25" s="184"/>
      <c r="N25" s="115">
        <f t="shared" si="0"/>
        <v>9301</v>
      </c>
      <c r="O25" s="35"/>
      <c r="P25" s="193"/>
      <c r="Q25" s="63"/>
    </row>
    <row r="26" spans="1:17" ht="15" thickBot="1">
      <c r="A26" s="62"/>
      <c r="B26" s="52">
        <f t="shared" si="1"/>
        <v>12</v>
      </c>
      <c r="C26" s="49"/>
      <c r="D26" s="182" t="s">
        <v>129</v>
      </c>
      <c r="E26" s="128"/>
      <c r="F26" s="129">
        <v>8251.06</v>
      </c>
      <c r="G26" s="128"/>
      <c r="H26" s="92"/>
      <c r="I26" s="184"/>
      <c r="J26" s="92"/>
      <c r="K26" s="187"/>
      <c r="L26" s="188">
        <f t="shared" si="2"/>
        <v>0</v>
      </c>
      <c r="M26" s="184"/>
      <c r="N26" s="115">
        <f t="shared" si="0"/>
        <v>8251.06</v>
      </c>
      <c r="O26" s="35"/>
      <c r="P26" s="193"/>
      <c r="Q26" s="63"/>
    </row>
    <row r="27" spans="1:17" ht="15" thickBot="1">
      <c r="A27" s="62"/>
      <c r="B27" s="52">
        <f t="shared" si="1"/>
        <v>13</v>
      </c>
      <c r="C27" s="49"/>
      <c r="D27" s="182" t="s">
        <v>130</v>
      </c>
      <c r="E27" s="128"/>
      <c r="F27" s="129">
        <v>8251.06</v>
      </c>
      <c r="G27" s="128"/>
      <c r="H27" s="92"/>
      <c r="I27" s="184"/>
      <c r="J27" s="92"/>
      <c r="K27" s="187"/>
      <c r="L27" s="188">
        <f t="shared" si="2"/>
        <v>0</v>
      </c>
      <c r="M27" s="184"/>
      <c r="N27" s="115">
        <f t="shared" si="0"/>
        <v>8251.06</v>
      </c>
      <c r="O27" s="35"/>
      <c r="P27" s="193"/>
      <c r="Q27" s="63"/>
    </row>
    <row r="28" spans="1:17" ht="15" thickBot="1">
      <c r="A28" s="62"/>
      <c r="B28" s="52">
        <f t="shared" si="1"/>
        <v>14</v>
      </c>
      <c r="C28" s="49"/>
      <c r="D28" s="182" t="s">
        <v>131</v>
      </c>
      <c r="E28" s="128"/>
      <c r="F28" s="129">
        <v>8251.06</v>
      </c>
      <c r="G28" s="128"/>
      <c r="H28" s="92"/>
      <c r="I28" s="184"/>
      <c r="J28" s="92"/>
      <c r="K28" s="187"/>
      <c r="L28" s="188">
        <f t="shared" si="2"/>
        <v>0</v>
      </c>
      <c r="M28" s="184"/>
      <c r="N28" s="115">
        <f t="shared" si="0"/>
        <v>8251.06</v>
      </c>
      <c r="O28" s="35"/>
      <c r="P28" s="193"/>
      <c r="Q28" s="63"/>
    </row>
    <row r="29" spans="1:17" ht="15" thickBot="1">
      <c r="A29" s="62"/>
      <c r="B29" s="52">
        <f t="shared" si="1"/>
        <v>15</v>
      </c>
      <c r="C29" s="49"/>
      <c r="D29" s="182" t="s">
        <v>132</v>
      </c>
      <c r="E29" s="128"/>
      <c r="F29" s="129">
        <v>8251.06</v>
      </c>
      <c r="G29" s="128"/>
      <c r="H29" s="92">
        <v>5249.97</v>
      </c>
      <c r="I29" s="184"/>
      <c r="J29" s="92"/>
      <c r="K29" s="187"/>
      <c r="L29" s="188">
        <f t="shared" si="2"/>
        <v>0</v>
      </c>
      <c r="M29" s="184"/>
      <c r="N29" s="115">
        <f t="shared" si="0"/>
        <v>13501.029999999999</v>
      </c>
      <c r="O29" s="35"/>
      <c r="P29" s="193"/>
      <c r="Q29" s="63"/>
    </row>
    <row r="30" spans="1:17" ht="15" thickBot="1">
      <c r="A30" s="62"/>
      <c r="B30" s="52">
        <f t="shared" si="1"/>
        <v>16</v>
      </c>
      <c r="C30" s="49"/>
      <c r="D30" s="182" t="s">
        <v>133</v>
      </c>
      <c r="E30" s="128"/>
      <c r="F30" s="129">
        <v>8251.06</v>
      </c>
      <c r="G30" s="128"/>
      <c r="H30" s="92">
        <v>11666.6</v>
      </c>
      <c r="I30" s="184"/>
      <c r="J30" s="92"/>
      <c r="K30" s="187"/>
      <c r="L30" s="188">
        <f t="shared" si="2"/>
        <v>0</v>
      </c>
      <c r="M30" s="184"/>
      <c r="N30" s="115">
        <f t="shared" si="0"/>
        <v>19917.66</v>
      </c>
      <c r="O30" s="35"/>
      <c r="P30" s="193"/>
      <c r="Q30" s="63"/>
    </row>
    <row r="31" spans="1:17" ht="15" thickBot="1">
      <c r="A31" s="62"/>
      <c r="B31" s="52">
        <f t="shared" si="1"/>
        <v>17</v>
      </c>
      <c r="C31" s="49"/>
      <c r="D31" s="182" t="s">
        <v>134</v>
      </c>
      <c r="E31" s="128"/>
      <c r="F31" s="129">
        <v>8251.06</v>
      </c>
      <c r="G31" s="128"/>
      <c r="H31" s="92"/>
      <c r="I31" s="184"/>
      <c r="J31" s="92"/>
      <c r="K31" s="187"/>
      <c r="L31" s="188">
        <f t="shared" si="2"/>
        <v>0</v>
      </c>
      <c r="M31" s="184"/>
      <c r="N31" s="115">
        <f t="shared" si="0"/>
        <v>8251.06</v>
      </c>
      <c r="O31" s="35"/>
      <c r="P31" s="193"/>
      <c r="Q31" s="63"/>
    </row>
    <row r="32" spans="1:17" ht="15" thickBot="1">
      <c r="A32" s="62"/>
      <c r="B32" s="52">
        <f t="shared" si="1"/>
        <v>18</v>
      </c>
      <c r="C32" s="49"/>
      <c r="D32" s="182" t="s">
        <v>135</v>
      </c>
      <c r="E32" s="128"/>
      <c r="F32" s="129">
        <v>8251.06</v>
      </c>
      <c r="G32" s="128"/>
      <c r="H32" s="92">
        <v>1049.94</v>
      </c>
      <c r="I32" s="184"/>
      <c r="J32" s="92"/>
      <c r="K32" s="187"/>
      <c r="L32" s="188">
        <f t="shared" si="2"/>
        <v>0</v>
      </c>
      <c r="M32" s="184"/>
      <c r="N32" s="115">
        <f t="shared" si="0"/>
        <v>9301</v>
      </c>
      <c r="O32" s="35"/>
      <c r="P32" s="193"/>
      <c r="Q32" s="63"/>
    </row>
    <row r="33" spans="1:17" ht="15" thickBot="1">
      <c r="A33" s="62"/>
      <c r="B33" s="52">
        <f t="shared" si="1"/>
        <v>19</v>
      </c>
      <c r="C33" s="49"/>
      <c r="D33" s="182" t="s">
        <v>136</v>
      </c>
      <c r="E33" s="128"/>
      <c r="F33" s="129">
        <v>8251.06</v>
      </c>
      <c r="G33" s="128"/>
      <c r="H33" s="92"/>
      <c r="I33" s="184"/>
      <c r="J33" s="92"/>
      <c r="K33" s="187"/>
      <c r="L33" s="188">
        <f t="shared" si="2"/>
        <v>0</v>
      </c>
      <c r="M33" s="184"/>
      <c r="N33" s="115">
        <f t="shared" si="0"/>
        <v>8251.06</v>
      </c>
      <c r="O33" s="35"/>
      <c r="P33" s="193"/>
      <c r="Q33" s="63"/>
    </row>
    <row r="34" spans="1:17" ht="15" thickBot="1">
      <c r="A34" s="62"/>
      <c r="B34" s="52">
        <f t="shared" si="1"/>
        <v>20</v>
      </c>
      <c r="C34" s="49"/>
      <c r="D34" s="182" t="s">
        <v>137</v>
      </c>
      <c r="E34" s="128"/>
      <c r="F34" s="129">
        <v>8251.06</v>
      </c>
      <c r="G34" s="128"/>
      <c r="H34" s="92"/>
      <c r="I34" s="184"/>
      <c r="J34" s="92"/>
      <c r="K34" s="187"/>
      <c r="L34" s="188">
        <f t="shared" si="2"/>
        <v>0</v>
      </c>
      <c r="M34" s="184"/>
      <c r="N34" s="115">
        <f t="shared" si="0"/>
        <v>8251.06</v>
      </c>
      <c r="O34" s="35"/>
      <c r="P34" s="193"/>
      <c r="Q34" s="63"/>
    </row>
    <row r="35" spans="1:17" ht="15" thickBot="1">
      <c r="A35" s="62"/>
      <c r="B35" s="52">
        <f t="shared" si="1"/>
        <v>21</v>
      </c>
      <c r="C35" s="49"/>
      <c r="D35" s="182" t="s">
        <v>138</v>
      </c>
      <c r="E35" s="128"/>
      <c r="F35" s="129">
        <v>8251.06</v>
      </c>
      <c r="G35" s="128"/>
      <c r="H35" s="92">
        <v>1049.94</v>
      </c>
      <c r="I35" s="184"/>
      <c r="J35" s="92"/>
      <c r="K35" s="187"/>
      <c r="L35" s="188">
        <f t="shared" si="2"/>
        <v>0</v>
      </c>
      <c r="M35" s="184"/>
      <c r="N35" s="115">
        <f t="shared" si="0"/>
        <v>9301</v>
      </c>
      <c r="O35" s="35"/>
      <c r="P35" s="193"/>
      <c r="Q35" s="63"/>
    </row>
    <row r="36" spans="1:17" ht="15" thickBot="1">
      <c r="A36" s="62"/>
      <c r="B36" s="52">
        <f t="shared" si="1"/>
        <v>22</v>
      </c>
      <c r="C36" s="49"/>
      <c r="D36" s="182" t="s">
        <v>139</v>
      </c>
      <c r="E36" s="128"/>
      <c r="F36" s="129">
        <v>8251.06</v>
      </c>
      <c r="G36" s="128"/>
      <c r="H36" s="92"/>
      <c r="I36" s="184"/>
      <c r="J36" s="92"/>
      <c r="K36" s="187"/>
      <c r="L36" s="188">
        <f t="shared" si="2"/>
        <v>0</v>
      </c>
      <c r="M36" s="184"/>
      <c r="N36" s="115">
        <f t="shared" si="0"/>
        <v>8251.06</v>
      </c>
      <c r="O36" s="35"/>
      <c r="P36" s="193"/>
      <c r="Q36" s="63"/>
    </row>
    <row r="37" spans="1:17" ht="15" thickBot="1">
      <c r="A37" s="62"/>
      <c r="B37" s="52">
        <f t="shared" si="1"/>
        <v>23</v>
      </c>
      <c r="C37" s="49"/>
      <c r="D37" s="182" t="s">
        <v>140</v>
      </c>
      <c r="E37" s="128"/>
      <c r="F37" s="129">
        <v>8251.06</v>
      </c>
      <c r="G37" s="128"/>
      <c r="H37" s="92"/>
      <c r="I37" s="184"/>
      <c r="J37" s="92"/>
      <c r="K37" s="187"/>
      <c r="L37" s="188">
        <f t="shared" si="2"/>
        <v>0</v>
      </c>
      <c r="M37" s="184"/>
      <c r="N37" s="115">
        <f t="shared" si="0"/>
        <v>8251.06</v>
      </c>
      <c r="O37" s="35"/>
      <c r="P37" s="193"/>
      <c r="Q37" s="63"/>
    </row>
    <row r="38" spans="1:17" ht="15" thickBot="1">
      <c r="A38" s="62"/>
      <c r="B38" s="52">
        <f t="shared" si="1"/>
        <v>24</v>
      </c>
      <c r="C38" s="49"/>
      <c r="D38" s="182" t="s">
        <v>141</v>
      </c>
      <c r="E38" s="128"/>
      <c r="F38" s="129">
        <v>8251.06</v>
      </c>
      <c r="G38" s="128"/>
      <c r="H38" s="92"/>
      <c r="I38" s="184"/>
      <c r="J38" s="92"/>
      <c r="K38" s="187"/>
      <c r="L38" s="188">
        <f t="shared" si="2"/>
        <v>0</v>
      </c>
      <c r="M38" s="184"/>
      <c r="N38" s="115">
        <f t="shared" si="0"/>
        <v>8251.06</v>
      </c>
      <c r="O38" s="35"/>
      <c r="P38" s="193"/>
      <c r="Q38" s="63"/>
    </row>
    <row r="39" spans="1:17" ht="15" thickBot="1">
      <c r="A39" s="62"/>
      <c r="B39" s="52">
        <f t="shared" si="1"/>
        <v>25</v>
      </c>
      <c r="C39" s="49"/>
      <c r="D39" s="182" t="s">
        <v>142</v>
      </c>
      <c r="E39" s="128"/>
      <c r="F39" s="129">
        <v>8251.06</v>
      </c>
      <c r="G39" s="128"/>
      <c r="H39" s="92"/>
      <c r="I39" s="184"/>
      <c r="J39" s="92"/>
      <c r="K39" s="187"/>
      <c r="L39" s="188">
        <f t="shared" si="2"/>
        <v>0</v>
      </c>
      <c r="M39" s="184"/>
      <c r="N39" s="115">
        <f t="shared" si="0"/>
        <v>8251.06</v>
      </c>
      <c r="O39" s="35"/>
      <c r="P39" s="193"/>
      <c r="Q39" s="63"/>
    </row>
    <row r="40" spans="1:17" ht="15" thickBot="1">
      <c r="A40" s="62"/>
      <c r="B40" s="52">
        <f t="shared" si="1"/>
        <v>26</v>
      </c>
      <c r="C40" s="49"/>
      <c r="D40" s="182" t="s">
        <v>143</v>
      </c>
      <c r="E40" s="128"/>
      <c r="F40" s="129">
        <v>8251.06</v>
      </c>
      <c r="G40" s="128"/>
      <c r="H40" s="92">
        <v>5249.97</v>
      </c>
      <c r="I40" s="184"/>
      <c r="J40" s="92"/>
      <c r="K40" s="187"/>
      <c r="L40" s="188">
        <f t="shared" si="2"/>
        <v>0</v>
      </c>
      <c r="M40" s="184"/>
      <c r="N40" s="115">
        <f t="shared" si="0"/>
        <v>13501.029999999999</v>
      </c>
      <c r="O40" s="35"/>
      <c r="P40" s="193"/>
      <c r="Q40" s="63"/>
    </row>
    <row r="41" spans="1:17" ht="15" thickBot="1">
      <c r="A41" s="62"/>
      <c r="B41" s="52">
        <f t="shared" si="1"/>
        <v>27</v>
      </c>
      <c r="C41" s="49"/>
      <c r="D41" s="182" t="s">
        <v>144</v>
      </c>
      <c r="E41" s="128"/>
      <c r="F41" s="129">
        <v>8251.06</v>
      </c>
      <c r="G41" s="128"/>
      <c r="H41" s="92"/>
      <c r="I41" s="184"/>
      <c r="J41" s="92"/>
      <c r="K41" s="187"/>
      <c r="L41" s="188">
        <f t="shared" si="2"/>
        <v>0</v>
      </c>
      <c r="M41" s="184"/>
      <c r="N41" s="115">
        <f t="shared" si="0"/>
        <v>8251.06</v>
      </c>
      <c r="O41" s="35"/>
      <c r="P41" s="193"/>
      <c r="Q41" s="63"/>
    </row>
    <row r="42" spans="1:17" ht="15" thickBot="1">
      <c r="A42" s="62"/>
      <c r="B42" s="52">
        <f t="shared" si="1"/>
        <v>28</v>
      </c>
      <c r="C42" s="49"/>
      <c r="D42" s="182" t="s">
        <v>145</v>
      </c>
      <c r="E42" s="128"/>
      <c r="F42" s="129">
        <v>8251.06</v>
      </c>
      <c r="G42" s="128"/>
      <c r="H42" s="92"/>
      <c r="I42" s="184"/>
      <c r="J42" s="92"/>
      <c r="K42" s="187"/>
      <c r="L42" s="188">
        <f t="shared" si="2"/>
        <v>0</v>
      </c>
      <c r="M42" s="184"/>
      <c r="N42" s="115">
        <f t="shared" si="0"/>
        <v>8251.06</v>
      </c>
      <c r="O42" s="35"/>
      <c r="P42" s="193"/>
      <c r="Q42" s="63"/>
    </row>
    <row r="43" spans="1:17" ht="15" thickBot="1">
      <c r="A43" s="62"/>
      <c r="B43" s="52">
        <f t="shared" si="1"/>
        <v>29</v>
      </c>
      <c r="C43" s="49"/>
      <c r="D43" s="182" t="s">
        <v>146</v>
      </c>
      <c r="E43" s="128"/>
      <c r="F43" s="129">
        <v>8251.06</v>
      </c>
      <c r="G43" s="128"/>
      <c r="H43" s="92"/>
      <c r="I43" s="184"/>
      <c r="J43" s="92"/>
      <c r="K43" s="187"/>
      <c r="L43" s="188">
        <f t="shared" si="2"/>
        <v>0</v>
      </c>
      <c r="M43" s="184"/>
      <c r="N43" s="115">
        <f t="shared" si="0"/>
        <v>8251.06</v>
      </c>
      <c r="O43" s="35"/>
      <c r="P43" s="193"/>
      <c r="Q43" s="63"/>
    </row>
    <row r="44" spans="1:17" ht="15" thickBot="1">
      <c r="A44" s="62"/>
      <c r="B44" s="52">
        <f t="shared" si="1"/>
        <v>30</v>
      </c>
      <c r="C44" s="49"/>
      <c r="D44" s="182" t="s">
        <v>147</v>
      </c>
      <c r="E44" s="128"/>
      <c r="F44" s="129">
        <v>8251.06</v>
      </c>
      <c r="G44" s="128"/>
      <c r="H44" s="92"/>
      <c r="I44" s="184"/>
      <c r="J44" s="92"/>
      <c r="K44" s="187"/>
      <c r="L44" s="188">
        <f t="shared" si="2"/>
        <v>0</v>
      </c>
      <c r="M44" s="184"/>
      <c r="N44" s="115">
        <f t="shared" si="0"/>
        <v>8251.06</v>
      </c>
      <c r="O44" s="35"/>
      <c r="P44" s="193"/>
      <c r="Q44" s="63"/>
    </row>
    <row r="45" spans="1:17" ht="15" thickBot="1">
      <c r="A45" s="62"/>
      <c r="B45" s="52">
        <f t="shared" si="1"/>
        <v>31</v>
      </c>
      <c r="C45" s="49"/>
      <c r="D45" s="182" t="s">
        <v>148</v>
      </c>
      <c r="E45" s="128"/>
      <c r="F45" s="129">
        <v>8251.06</v>
      </c>
      <c r="G45" s="128"/>
      <c r="H45" s="92"/>
      <c r="I45" s="184"/>
      <c r="J45" s="92"/>
      <c r="K45" s="187"/>
      <c r="L45" s="188">
        <f t="shared" si="2"/>
        <v>0</v>
      </c>
      <c r="M45" s="184"/>
      <c r="N45" s="115">
        <f t="shared" si="0"/>
        <v>8251.06</v>
      </c>
      <c r="O45" s="35"/>
      <c r="P45" s="193"/>
      <c r="Q45" s="63"/>
    </row>
    <row r="46" spans="1:17" ht="15" thickBot="1">
      <c r="A46" s="62"/>
      <c r="B46" s="52">
        <f t="shared" si="1"/>
        <v>32</v>
      </c>
      <c r="C46" s="49"/>
      <c r="D46" s="182" t="s">
        <v>149</v>
      </c>
      <c r="E46" s="128"/>
      <c r="F46" s="129">
        <v>8251.06</v>
      </c>
      <c r="G46" s="128"/>
      <c r="H46" s="92"/>
      <c r="I46" s="184"/>
      <c r="J46" s="92"/>
      <c r="K46" s="187"/>
      <c r="L46" s="188">
        <f t="shared" si="2"/>
        <v>0</v>
      </c>
      <c r="M46" s="184"/>
      <c r="N46" s="115">
        <f t="shared" si="0"/>
        <v>8251.06</v>
      </c>
      <c r="O46" s="35"/>
      <c r="P46" s="193"/>
      <c r="Q46" s="63"/>
    </row>
    <row r="47" spans="1:17" ht="15" thickBot="1">
      <c r="A47" s="62"/>
      <c r="B47" s="52">
        <f t="shared" si="1"/>
        <v>33</v>
      </c>
      <c r="C47" s="49"/>
      <c r="D47" s="182" t="s">
        <v>150</v>
      </c>
      <c r="E47" s="128"/>
      <c r="F47" s="129">
        <v>8251.06</v>
      </c>
      <c r="G47" s="128"/>
      <c r="H47" s="92"/>
      <c r="I47" s="184"/>
      <c r="J47" s="92"/>
      <c r="K47" s="187"/>
      <c r="L47" s="188">
        <f t="shared" si="2"/>
        <v>0</v>
      </c>
      <c r="M47" s="184"/>
      <c r="N47" s="115">
        <f t="shared" ref="N47:N74" si="3">SUM(L47+H47+F47)</f>
        <v>8251.06</v>
      </c>
      <c r="O47" s="35"/>
      <c r="P47" s="193"/>
      <c r="Q47" s="63"/>
    </row>
    <row r="48" spans="1:17" ht="15" thickBot="1">
      <c r="A48" s="62"/>
      <c r="B48" s="52">
        <f t="shared" si="1"/>
        <v>34</v>
      </c>
      <c r="C48" s="49"/>
      <c r="D48" s="182" t="s">
        <v>151</v>
      </c>
      <c r="E48" s="128"/>
      <c r="F48" s="129">
        <v>8251.06</v>
      </c>
      <c r="G48" s="128"/>
      <c r="H48" s="92"/>
      <c r="I48" s="184"/>
      <c r="J48" s="92"/>
      <c r="K48" s="187"/>
      <c r="L48" s="188">
        <f t="shared" si="2"/>
        <v>0</v>
      </c>
      <c r="M48" s="184"/>
      <c r="N48" s="115">
        <f t="shared" si="3"/>
        <v>8251.06</v>
      </c>
      <c r="O48" s="35"/>
      <c r="P48" s="193"/>
      <c r="Q48" s="63"/>
    </row>
    <row r="49" spans="1:17" ht="15" thickBot="1">
      <c r="A49" s="62"/>
      <c r="B49" s="52">
        <f t="shared" si="1"/>
        <v>35</v>
      </c>
      <c r="C49" s="49"/>
      <c r="D49" s="182" t="s">
        <v>152</v>
      </c>
      <c r="E49" s="128"/>
      <c r="F49" s="129">
        <v>8251.06</v>
      </c>
      <c r="G49" s="128"/>
      <c r="H49" s="92">
        <v>5249.97</v>
      </c>
      <c r="I49" s="184"/>
      <c r="J49" s="92"/>
      <c r="K49" s="187"/>
      <c r="L49" s="188">
        <f t="shared" si="2"/>
        <v>0</v>
      </c>
      <c r="M49" s="184"/>
      <c r="N49" s="115">
        <f t="shared" si="3"/>
        <v>13501.029999999999</v>
      </c>
      <c r="O49" s="35"/>
      <c r="P49" s="193"/>
      <c r="Q49" s="63"/>
    </row>
    <row r="50" spans="1:17" ht="15" thickBot="1">
      <c r="A50" s="62"/>
      <c r="B50" s="52">
        <f t="shared" si="1"/>
        <v>36</v>
      </c>
      <c r="C50" s="49"/>
      <c r="D50" s="182" t="s">
        <v>153</v>
      </c>
      <c r="E50" s="128"/>
      <c r="F50" s="129">
        <v>8251.06</v>
      </c>
      <c r="G50" s="128"/>
      <c r="H50" s="92"/>
      <c r="I50" s="184"/>
      <c r="J50" s="92"/>
      <c r="K50" s="187"/>
      <c r="L50" s="188">
        <f t="shared" si="2"/>
        <v>0</v>
      </c>
      <c r="M50" s="184"/>
      <c r="N50" s="115">
        <f t="shared" si="3"/>
        <v>8251.06</v>
      </c>
      <c r="O50" s="35"/>
      <c r="P50" s="193"/>
      <c r="Q50" s="63"/>
    </row>
    <row r="51" spans="1:17" ht="15" thickBot="1">
      <c r="A51" s="62"/>
      <c r="B51" s="52">
        <f t="shared" si="1"/>
        <v>37</v>
      </c>
      <c r="C51" s="49"/>
      <c r="D51" s="182" t="s">
        <v>154</v>
      </c>
      <c r="E51" s="128"/>
      <c r="F51" s="129">
        <v>8251.06</v>
      </c>
      <c r="G51" s="128"/>
      <c r="H51" s="92"/>
      <c r="I51" s="184"/>
      <c r="J51" s="92"/>
      <c r="K51" s="187"/>
      <c r="L51" s="188">
        <f t="shared" si="2"/>
        <v>0</v>
      </c>
      <c r="M51" s="184"/>
      <c r="N51" s="115">
        <f t="shared" si="3"/>
        <v>8251.06</v>
      </c>
      <c r="O51" s="35"/>
      <c r="P51" s="193"/>
      <c r="Q51" s="63"/>
    </row>
    <row r="52" spans="1:17" ht="15" thickBot="1">
      <c r="A52" s="62"/>
      <c r="B52" s="52">
        <f t="shared" si="1"/>
        <v>38</v>
      </c>
      <c r="C52" s="49"/>
      <c r="D52" s="182" t="s">
        <v>155</v>
      </c>
      <c r="E52" s="128"/>
      <c r="F52" s="129">
        <v>8251.06</v>
      </c>
      <c r="G52" s="128"/>
      <c r="H52" s="92"/>
      <c r="I52" s="184"/>
      <c r="J52" s="92"/>
      <c r="K52" s="187"/>
      <c r="L52" s="188">
        <f t="shared" si="2"/>
        <v>0</v>
      </c>
      <c r="M52" s="184"/>
      <c r="N52" s="115">
        <f t="shared" si="3"/>
        <v>8251.06</v>
      </c>
      <c r="O52" s="35"/>
      <c r="P52" s="193"/>
      <c r="Q52" s="63"/>
    </row>
    <row r="53" spans="1:17" ht="15" thickBot="1">
      <c r="A53" s="62"/>
      <c r="B53" s="52">
        <f t="shared" si="1"/>
        <v>39</v>
      </c>
      <c r="C53" s="49"/>
      <c r="D53" s="182" t="s">
        <v>156</v>
      </c>
      <c r="E53" s="128"/>
      <c r="F53" s="129">
        <v>8251.06</v>
      </c>
      <c r="G53" s="128"/>
      <c r="H53" s="92"/>
      <c r="I53" s="184"/>
      <c r="J53" s="92"/>
      <c r="K53" s="187"/>
      <c r="L53" s="188">
        <f t="shared" si="2"/>
        <v>0</v>
      </c>
      <c r="M53" s="184"/>
      <c r="N53" s="115">
        <f t="shared" si="3"/>
        <v>8251.06</v>
      </c>
      <c r="O53" s="35"/>
      <c r="P53" s="193"/>
      <c r="Q53" s="63"/>
    </row>
    <row r="54" spans="1:17" ht="14">
      <c r="A54" s="62"/>
      <c r="B54" s="52">
        <f t="shared" si="1"/>
        <v>40</v>
      </c>
      <c r="C54" s="49"/>
      <c r="D54" s="182" t="s">
        <v>157</v>
      </c>
      <c r="E54" s="128"/>
      <c r="F54" s="129">
        <v>8251.06</v>
      </c>
      <c r="G54" s="128"/>
      <c r="H54" s="92"/>
      <c r="I54" s="184"/>
      <c r="J54" s="92"/>
      <c r="K54" s="187"/>
      <c r="L54" s="188">
        <f t="shared" si="2"/>
        <v>0</v>
      </c>
      <c r="M54" s="184"/>
      <c r="N54" s="115">
        <f t="shared" si="3"/>
        <v>8251.06</v>
      </c>
      <c r="O54" s="35"/>
      <c r="P54" s="193"/>
      <c r="Q54" s="63"/>
    </row>
    <row r="55" spans="1:17">
      <c r="A55" s="62"/>
      <c r="B55" s="52">
        <f t="shared" si="1"/>
        <v>41</v>
      </c>
      <c r="C55" s="49"/>
      <c r="D55" s="182"/>
      <c r="E55" s="128"/>
      <c r="F55" s="130"/>
      <c r="G55" s="128"/>
      <c r="H55" s="92"/>
      <c r="I55" s="184"/>
      <c r="J55" s="92"/>
      <c r="K55" s="187"/>
      <c r="L55" s="188">
        <f t="shared" si="2"/>
        <v>0</v>
      </c>
      <c r="M55" s="184"/>
      <c r="N55" s="115">
        <f t="shared" si="3"/>
        <v>0</v>
      </c>
      <c r="O55" s="35"/>
      <c r="P55" s="193"/>
      <c r="Q55" s="63"/>
    </row>
    <row r="56" spans="1:17">
      <c r="A56" s="62"/>
      <c r="B56" s="52">
        <f t="shared" si="1"/>
        <v>42</v>
      </c>
      <c r="C56" s="49"/>
      <c r="D56" s="182"/>
      <c r="E56" s="128"/>
      <c r="F56" s="130"/>
      <c r="G56" s="128"/>
      <c r="H56" s="92"/>
      <c r="I56" s="184"/>
      <c r="J56" s="92"/>
      <c r="K56" s="187"/>
      <c r="L56" s="188">
        <f t="shared" si="2"/>
        <v>0</v>
      </c>
      <c r="M56" s="184"/>
      <c r="N56" s="115">
        <f t="shared" si="3"/>
        <v>0</v>
      </c>
      <c r="O56" s="35"/>
      <c r="P56" s="193"/>
      <c r="Q56" s="63"/>
    </row>
    <row r="57" spans="1:17">
      <c r="A57" s="62"/>
      <c r="B57" s="52">
        <f t="shared" si="1"/>
        <v>43</v>
      </c>
      <c r="C57" s="49"/>
      <c r="D57" s="182"/>
      <c r="E57" s="128"/>
      <c r="F57" s="130"/>
      <c r="G57" s="128"/>
      <c r="H57" s="92"/>
      <c r="I57" s="184"/>
      <c r="J57" s="92"/>
      <c r="K57" s="187"/>
      <c r="L57" s="188">
        <f t="shared" si="2"/>
        <v>0</v>
      </c>
      <c r="M57" s="184"/>
      <c r="N57" s="115">
        <f t="shared" si="3"/>
        <v>0</v>
      </c>
      <c r="O57" s="35"/>
      <c r="P57" s="193"/>
      <c r="Q57" s="63"/>
    </row>
    <row r="58" spans="1:17">
      <c r="A58" s="62"/>
      <c r="B58" s="52">
        <f t="shared" si="1"/>
        <v>44</v>
      </c>
      <c r="C58" s="49"/>
      <c r="D58" s="182"/>
      <c r="E58" s="128"/>
      <c r="F58" s="130"/>
      <c r="G58" s="128"/>
      <c r="H58" s="92"/>
      <c r="I58" s="184"/>
      <c r="J58" s="92"/>
      <c r="K58" s="187"/>
      <c r="L58" s="188">
        <f t="shared" si="2"/>
        <v>0</v>
      </c>
      <c r="M58" s="184"/>
      <c r="N58" s="115">
        <f t="shared" si="3"/>
        <v>0</v>
      </c>
      <c r="O58" s="35"/>
      <c r="P58" s="193"/>
      <c r="Q58" s="63"/>
    </row>
    <row r="59" spans="1:17">
      <c r="A59" s="62"/>
      <c r="B59" s="52">
        <f t="shared" si="1"/>
        <v>45</v>
      </c>
      <c r="C59" s="49"/>
      <c r="D59" s="182"/>
      <c r="E59" s="128"/>
      <c r="F59" s="130"/>
      <c r="G59" s="128"/>
      <c r="H59" s="92"/>
      <c r="I59" s="184"/>
      <c r="J59" s="92"/>
      <c r="K59" s="187"/>
      <c r="L59" s="188">
        <f t="shared" si="2"/>
        <v>0</v>
      </c>
      <c r="M59" s="184"/>
      <c r="N59" s="115">
        <f t="shared" si="3"/>
        <v>0</v>
      </c>
      <c r="O59" s="35"/>
      <c r="P59" s="193"/>
      <c r="Q59" s="63"/>
    </row>
    <row r="60" spans="1:17">
      <c r="A60" s="62"/>
      <c r="B60" s="52">
        <f t="shared" si="1"/>
        <v>46</v>
      </c>
      <c r="C60" s="49"/>
      <c r="D60" s="182"/>
      <c r="E60" s="128"/>
      <c r="F60" s="130"/>
      <c r="G60" s="128"/>
      <c r="H60" s="92"/>
      <c r="I60" s="184"/>
      <c r="J60" s="92"/>
      <c r="K60" s="187"/>
      <c r="L60" s="188">
        <f t="shared" si="2"/>
        <v>0</v>
      </c>
      <c r="M60" s="184"/>
      <c r="N60" s="115">
        <f t="shared" si="3"/>
        <v>0</v>
      </c>
      <c r="O60" s="35"/>
      <c r="P60" s="193"/>
      <c r="Q60" s="63"/>
    </row>
    <row r="61" spans="1:17">
      <c r="A61" s="62"/>
      <c r="B61" s="52">
        <f t="shared" si="1"/>
        <v>47</v>
      </c>
      <c r="C61" s="49"/>
      <c r="D61" s="182"/>
      <c r="E61" s="128"/>
      <c r="F61" s="130"/>
      <c r="G61" s="128"/>
      <c r="H61" s="92"/>
      <c r="I61" s="184"/>
      <c r="J61" s="92"/>
      <c r="K61" s="187"/>
      <c r="L61" s="188">
        <f t="shared" si="2"/>
        <v>0</v>
      </c>
      <c r="M61" s="184"/>
      <c r="N61" s="115">
        <f t="shared" si="3"/>
        <v>0</v>
      </c>
      <c r="O61" s="35"/>
      <c r="P61" s="193"/>
      <c r="Q61" s="63"/>
    </row>
    <row r="62" spans="1:17">
      <c r="A62" s="62"/>
      <c r="B62" s="52">
        <f t="shared" si="1"/>
        <v>48</v>
      </c>
      <c r="C62" s="49"/>
      <c r="D62" s="182"/>
      <c r="E62" s="128"/>
      <c r="F62" s="130"/>
      <c r="G62" s="128"/>
      <c r="H62" s="92"/>
      <c r="I62" s="184"/>
      <c r="J62" s="92"/>
      <c r="K62" s="187"/>
      <c r="L62" s="188">
        <f t="shared" si="2"/>
        <v>0</v>
      </c>
      <c r="M62" s="184"/>
      <c r="N62" s="115">
        <f t="shared" si="3"/>
        <v>0</v>
      </c>
      <c r="O62" s="35"/>
      <c r="P62" s="193"/>
      <c r="Q62" s="63"/>
    </row>
    <row r="63" spans="1:17">
      <c r="A63" s="62"/>
      <c r="B63" s="52">
        <f>SUM(B62+1)</f>
        <v>49</v>
      </c>
      <c r="C63" s="49"/>
      <c r="D63" s="182"/>
      <c r="E63" s="128"/>
      <c r="F63" s="130"/>
      <c r="G63" s="128"/>
      <c r="H63" s="92"/>
      <c r="I63" s="184"/>
      <c r="J63" s="92"/>
      <c r="K63" s="187"/>
      <c r="L63" s="188">
        <f t="shared" si="2"/>
        <v>0</v>
      </c>
      <c r="M63" s="184"/>
      <c r="N63" s="115">
        <f t="shared" si="3"/>
        <v>0</v>
      </c>
      <c r="O63" s="35"/>
      <c r="P63" s="193"/>
      <c r="Q63" s="63"/>
    </row>
    <row r="64" spans="1:17">
      <c r="A64" s="62"/>
      <c r="B64" s="52">
        <f t="shared" si="1"/>
        <v>50</v>
      </c>
      <c r="C64" s="49"/>
      <c r="D64" s="182"/>
      <c r="E64" s="128"/>
      <c r="F64" s="130"/>
      <c r="G64" s="128"/>
      <c r="H64" s="92"/>
      <c r="I64" s="184"/>
      <c r="J64" s="92"/>
      <c r="K64" s="187"/>
      <c r="L64" s="188">
        <f t="shared" si="2"/>
        <v>0</v>
      </c>
      <c r="M64" s="184"/>
      <c r="N64" s="115">
        <f t="shared" si="3"/>
        <v>0</v>
      </c>
      <c r="O64" s="35"/>
      <c r="P64" s="193"/>
      <c r="Q64" s="63"/>
    </row>
    <row r="65" spans="1:17">
      <c r="A65" s="62"/>
      <c r="B65" s="254">
        <v>51</v>
      </c>
      <c r="C65" s="49"/>
      <c r="D65" s="255"/>
      <c r="E65" s="128"/>
      <c r="F65" s="256"/>
      <c r="G65" s="128"/>
      <c r="H65" s="96"/>
      <c r="I65" s="184"/>
      <c r="J65" s="96"/>
      <c r="K65" s="257"/>
      <c r="L65" s="188">
        <f t="shared" si="2"/>
        <v>0</v>
      </c>
      <c r="M65" s="184"/>
      <c r="N65" s="115">
        <f t="shared" si="3"/>
        <v>0</v>
      </c>
      <c r="O65" s="35"/>
      <c r="P65" s="258"/>
      <c r="Q65" s="63"/>
    </row>
    <row r="66" spans="1:17">
      <c r="A66" s="62"/>
      <c r="B66" s="254">
        <v>52</v>
      </c>
      <c r="C66" s="49"/>
      <c r="D66" s="255"/>
      <c r="E66" s="128"/>
      <c r="F66" s="256"/>
      <c r="G66" s="128"/>
      <c r="H66" s="96"/>
      <c r="I66" s="184"/>
      <c r="J66" s="96"/>
      <c r="K66" s="257"/>
      <c r="L66" s="188">
        <f t="shared" si="2"/>
        <v>0</v>
      </c>
      <c r="M66" s="184"/>
      <c r="N66" s="115">
        <f t="shared" si="3"/>
        <v>0</v>
      </c>
      <c r="O66" s="35"/>
      <c r="P66" s="258"/>
      <c r="Q66" s="63"/>
    </row>
    <row r="67" spans="1:17">
      <c r="A67" s="62"/>
      <c r="B67" s="254">
        <v>53</v>
      </c>
      <c r="C67" s="49"/>
      <c r="D67" s="255"/>
      <c r="E67" s="128"/>
      <c r="F67" s="256"/>
      <c r="G67" s="128"/>
      <c r="H67" s="96"/>
      <c r="I67" s="184"/>
      <c r="J67" s="96"/>
      <c r="K67" s="257"/>
      <c r="L67" s="188">
        <f t="shared" si="2"/>
        <v>0</v>
      </c>
      <c r="M67" s="184"/>
      <c r="N67" s="115">
        <f t="shared" si="3"/>
        <v>0</v>
      </c>
      <c r="O67" s="35"/>
      <c r="P67" s="258"/>
      <c r="Q67" s="63"/>
    </row>
    <row r="68" spans="1:17">
      <c r="A68" s="62"/>
      <c r="B68" s="254">
        <v>54</v>
      </c>
      <c r="C68" s="49"/>
      <c r="D68" s="255"/>
      <c r="E68" s="128"/>
      <c r="F68" s="256"/>
      <c r="G68" s="128"/>
      <c r="H68" s="96"/>
      <c r="I68" s="184"/>
      <c r="J68" s="96"/>
      <c r="K68" s="257"/>
      <c r="L68" s="188">
        <f t="shared" si="2"/>
        <v>0</v>
      </c>
      <c r="M68" s="184"/>
      <c r="N68" s="115">
        <f t="shared" si="3"/>
        <v>0</v>
      </c>
      <c r="O68" s="35"/>
      <c r="P68" s="258"/>
      <c r="Q68" s="63"/>
    </row>
    <row r="69" spans="1:17">
      <c r="A69" s="62"/>
      <c r="B69" s="254">
        <v>55</v>
      </c>
      <c r="C69" s="49"/>
      <c r="D69" s="255"/>
      <c r="E69" s="128"/>
      <c r="F69" s="256"/>
      <c r="G69" s="128"/>
      <c r="H69" s="96"/>
      <c r="I69" s="184"/>
      <c r="J69" s="96"/>
      <c r="K69" s="257"/>
      <c r="L69" s="188">
        <f t="shared" si="2"/>
        <v>0</v>
      </c>
      <c r="M69" s="184"/>
      <c r="N69" s="115">
        <f t="shared" si="3"/>
        <v>0</v>
      </c>
      <c r="O69" s="35"/>
      <c r="P69" s="258"/>
      <c r="Q69" s="63"/>
    </row>
    <row r="70" spans="1:17">
      <c r="A70" s="62"/>
      <c r="B70" s="254">
        <v>56</v>
      </c>
      <c r="C70" s="49"/>
      <c r="D70" s="255"/>
      <c r="E70" s="128"/>
      <c r="F70" s="256"/>
      <c r="G70" s="128"/>
      <c r="H70" s="96"/>
      <c r="I70" s="184"/>
      <c r="J70" s="96"/>
      <c r="K70" s="257"/>
      <c r="L70" s="188">
        <f t="shared" si="2"/>
        <v>0</v>
      </c>
      <c r="M70" s="184"/>
      <c r="N70" s="115">
        <f t="shared" si="3"/>
        <v>0</v>
      </c>
      <c r="O70" s="35"/>
      <c r="P70" s="258"/>
      <c r="Q70" s="63"/>
    </row>
    <row r="71" spans="1:17">
      <c r="A71" s="62"/>
      <c r="B71" s="254">
        <v>57</v>
      </c>
      <c r="C71" s="49"/>
      <c r="D71" s="255"/>
      <c r="E71" s="128"/>
      <c r="F71" s="256"/>
      <c r="G71" s="128"/>
      <c r="H71" s="96"/>
      <c r="I71" s="184"/>
      <c r="J71" s="96"/>
      <c r="K71" s="257"/>
      <c r="L71" s="188">
        <f t="shared" si="2"/>
        <v>0</v>
      </c>
      <c r="M71" s="184"/>
      <c r="N71" s="115">
        <f t="shared" si="3"/>
        <v>0</v>
      </c>
      <c r="O71" s="35"/>
      <c r="P71" s="258"/>
      <c r="Q71" s="63"/>
    </row>
    <row r="72" spans="1:17">
      <c r="A72" s="62"/>
      <c r="B72" s="254">
        <v>58</v>
      </c>
      <c r="C72" s="49"/>
      <c r="D72" s="255"/>
      <c r="E72" s="128"/>
      <c r="F72" s="256"/>
      <c r="G72" s="128"/>
      <c r="H72" s="96"/>
      <c r="I72" s="184"/>
      <c r="J72" s="96"/>
      <c r="K72" s="257"/>
      <c r="L72" s="188">
        <f t="shared" si="2"/>
        <v>0</v>
      </c>
      <c r="M72" s="184"/>
      <c r="N72" s="115">
        <f t="shared" si="3"/>
        <v>0</v>
      </c>
      <c r="O72" s="35"/>
      <c r="P72" s="258"/>
      <c r="Q72" s="63"/>
    </row>
    <row r="73" spans="1:17">
      <c r="A73" s="62"/>
      <c r="B73" s="254">
        <v>59</v>
      </c>
      <c r="C73" s="49"/>
      <c r="D73" s="255"/>
      <c r="E73" s="128"/>
      <c r="F73" s="256"/>
      <c r="G73" s="128"/>
      <c r="H73" s="96"/>
      <c r="I73" s="184"/>
      <c r="J73" s="96"/>
      <c r="K73" s="257"/>
      <c r="L73" s="188">
        <f t="shared" si="2"/>
        <v>0</v>
      </c>
      <c r="M73" s="184"/>
      <c r="N73" s="115">
        <f t="shared" si="3"/>
        <v>0</v>
      </c>
      <c r="O73" s="35"/>
      <c r="P73" s="258"/>
      <c r="Q73" s="63"/>
    </row>
    <row r="74" spans="1:17" ht="14" thickBot="1">
      <c r="A74" s="62"/>
      <c r="B74" s="53">
        <v>60</v>
      </c>
      <c r="C74" s="49"/>
      <c r="D74" s="183"/>
      <c r="E74" s="128"/>
      <c r="F74" s="131"/>
      <c r="G74" s="128"/>
      <c r="H74" s="98"/>
      <c r="I74" s="184"/>
      <c r="J74" s="98"/>
      <c r="K74" s="189"/>
      <c r="L74" s="190">
        <f>SUM(J74+K74)</f>
        <v>0</v>
      </c>
      <c r="M74" s="184"/>
      <c r="N74" s="121">
        <f t="shared" si="3"/>
        <v>0</v>
      </c>
      <c r="O74" s="35"/>
      <c r="P74" s="194"/>
      <c r="Q74" s="63"/>
    </row>
    <row r="75" spans="1:17" s="136" customFormat="1" ht="24.75" customHeight="1" thickBot="1">
      <c r="A75" s="155"/>
      <c r="B75" s="83" t="s">
        <v>62</v>
      </c>
      <c r="C75" s="83"/>
      <c r="D75" s="103"/>
      <c r="E75" s="104"/>
      <c r="F75" s="104"/>
      <c r="G75" s="104"/>
      <c r="H75" s="104"/>
      <c r="I75" s="104"/>
      <c r="J75" s="104"/>
      <c r="K75" s="104"/>
      <c r="L75" s="104"/>
      <c r="M75" s="104"/>
      <c r="N75" s="104"/>
      <c r="O75" s="85"/>
      <c r="P75" s="86"/>
      <c r="Q75" s="156"/>
    </row>
    <row r="76" spans="1:17">
      <c r="A76" s="62"/>
      <c r="B76" s="54"/>
      <c r="C76" s="50"/>
      <c r="D76" s="181"/>
      <c r="E76" s="128"/>
      <c r="F76" s="129"/>
      <c r="G76" s="184"/>
      <c r="H76" s="90"/>
      <c r="I76" s="184"/>
      <c r="J76" s="90"/>
      <c r="K76" s="109"/>
      <c r="L76" s="186">
        <f>(J76+K76)</f>
        <v>0</v>
      </c>
      <c r="M76" s="184"/>
      <c r="N76" s="112">
        <f t="shared" ref="N76:N82" si="4">SUM(L76+H76+F76)</f>
        <v>0</v>
      </c>
      <c r="O76" s="35"/>
      <c r="P76" s="192"/>
      <c r="Q76" s="63"/>
    </row>
    <row r="77" spans="1:17">
      <c r="A77" s="62"/>
      <c r="B77" s="55"/>
      <c r="C77" s="50"/>
      <c r="D77" s="182"/>
      <c r="E77" s="128"/>
      <c r="F77" s="130"/>
      <c r="G77" s="184"/>
      <c r="H77" s="92"/>
      <c r="I77" s="184"/>
      <c r="J77" s="92"/>
      <c r="K77" s="113"/>
      <c r="L77" s="188">
        <f t="shared" ref="L77:L82" si="5">SUM(J77+K77)</f>
        <v>0</v>
      </c>
      <c r="M77" s="184"/>
      <c r="N77" s="115">
        <f t="shared" si="4"/>
        <v>0</v>
      </c>
      <c r="O77" s="35"/>
      <c r="P77" s="193"/>
      <c r="Q77" s="63"/>
    </row>
    <row r="78" spans="1:17">
      <c r="A78" s="62"/>
      <c r="B78" s="55"/>
      <c r="C78" s="50"/>
      <c r="D78" s="182"/>
      <c r="E78" s="128"/>
      <c r="F78" s="130"/>
      <c r="G78" s="184"/>
      <c r="H78" s="92"/>
      <c r="I78" s="184"/>
      <c r="J78" s="92"/>
      <c r="K78" s="113"/>
      <c r="L78" s="188">
        <f t="shared" si="5"/>
        <v>0</v>
      </c>
      <c r="M78" s="184"/>
      <c r="N78" s="115">
        <f t="shared" si="4"/>
        <v>0</v>
      </c>
      <c r="O78" s="35"/>
      <c r="P78" s="193"/>
      <c r="Q78" s="63"/>
    </row>
    <row r="79" spans="1:17">
      <c r="A79" s="62"/>
      <c r="B79" s="55"/>
      <c r="C79" s="50"/>
      <c r="D79" s="182"/>
      <c r="E79" s="128"/>
      <c r="F79" s="130"/>
      <c r="G79" s="184"/>
      <c r="H79" s="92"/>
      <c r="I79" s="184"/>
      <c r="J79" s="92"/>
      <c r="K79" s="113"/>
      <c r="L79" s="188">
        <f t="shared" si="5"/>
        <v>0</v>
      </c>
      <c r="M79" s="184"/>
      <c r="N79" s="115">
        <f t="shared" si="4"/>
        <v>0</v>
      </c>
      <c r="O79" s="35"/>
      <c r="P79" s="193"/>
      <c r="Q79" s="63"/>
    </row>
    <row r="80" spans="1:17">
      <c r="A80" s="62"/>
      <c r="B80" s="55"/>
      <c r="C80" s="50"/>
      <c r="D80" s="182"/>
      <c r="E80" s="128"/>
      <c r="F80" s="130"/>
      <c r="G80" s="184"/>
      <c r="H80" s="92"/>
      <c r="I80" s="184"/>
      <c r="J80" s="92"/>
      <c r="K80" s="113"/>
      <c r="L80" s="188">
        <f t="shared" si="5"/>
        <v>0</v>
      </c>
      <c r="M80" s="184"/>
      <c r="N80" s="115">
        <f t="shared" si="4"/>
        <v>0</v>
      </c>
      <c r="O80" s="35"/>
      <c r="P80" s="193"/>
      <c r="Q80" s="63"/>
    </row>
    <row r="81" spans="1:17">
      <c r="A81" s="62"/>
      <c r="B81" s="55"/>
      <c r="C81" s="50"/>
      <c r="D81" s="182"/>
      <c r="E81" s="128"/>
      <c r="F81" s="130"/>
      <c r="G81" s="184"/>
      <c r="H81" s="92"/>
      <c r="I81" s="184"/>
      <c r="J81" s="92"/>
      <c r="K81" s="113"/>
      <c r="L81" s="188">
        <f t="shared" si="5"/>
        <v>0</v>
      </c>
      <c r="M81" s="184"/>
      <c r="N81" s="115">
        <f t="shared" si="4"/>
        <v>0</v>
      </c>
      <c r="O81" s="35"/>
      <c r="P81" s="193"/>
      <c r="Q81" s="63"/>
    </row>
    <row r="82" spans="1:17" ht="14" thickBot="1">
      <c r="A82" s="62"/>
      <c r="B82" s="56"/>
      <c r="C82" s="50"/>
      <c r="D82" s="183"/>
      <c r="E82" s="142"/>
      <c r="F82" s="131"/>
      <c r="G82" s="191"/>
      <c r="H82" s="98"/>
      <c r="I82" s="184"/>
      <c r="J82" s="225"/>
      <c r="K82" s="119"/>
      <c r="L82" s="190">
        <f t="shared" si="5"/>
        <v>0</v>
      </c>
      <c r="M82" s="184"/>
      <c r="N82" s="121">
        <f t="shared" si="4"/>
        <v>0</v>
      </c>
      <c r="O82" s="35"/>
      <c r="P82" s="194"/>
      <c r="Q82" s="63"/>
    </row>
    <row r="83" spans="1:17" ht="14" thickBot="1">
      <c r="A83" s="62"/>
      <c r="B83" s="35"/>
      <c r="C83" s="35"/>
      <c r="D83" s="143"/>
      <c r="E83" s="143"/>
      <c r="F83" s="144"/>
      <c r="G83" s="143"/>
      <c r="H83" s="144"/>
      <c r="I83" s="145"/>
      <c r="J83" s="146"/>
      <c r="K83" s="146"/>
      <c r="L83" s="146"/>
      <c r="M83" s="145"/>
      <c r="N83" s="145"/>
      <c r="O83" s="35"/>
      <c r="P83" s="145"/>
      <c r="Q83" s="63"/>
    </row>
    <row r="84" spans="1:17" s="133" customFormat="1" ht="15" customHeight="1" thickBot="1">
      <c r="A84" s="157"/>
      <c r="B84" s="328"/>
      <c r="C84" s="328"/>
      <c r="D84" s="328"/>
      <c r="E84" s="139"/>
      <c r="F84" s="210">
        <f>SUM(F15:F74,F76:F82)</f>
        <v>330042.39999999997</v>
      </c>
      <c r="G84" s="20"/>
      <c r="H84" s="210">
        <f>SUM(H15:H74,H76:H82)</f>
        <v>42116.21</v>
      </c>
      <c r="I84" s="20"/>
      <c r="J84" s="210">
        <f>SUM(J15:J74,J76:J82)</f>
        <v>0</v>
      </c>
      <c r="K84" s="210">
        <f>SUM(K15:K74,K76:K82)</f>
        <v>0</v>
      </c>
      <c r="L84" s="210">
        <f>SUM(L15:L74,L76:L82)</f>
        <v>0</v>
      </c>
      <c r="M84" s="20"/>
      <c r="N84" s="210">
        <f>SUM(N15:N74,N76:N82)</f>
        <v>372158.60999999993</v>
      </c>
      <c r="O84" s="139"/>
      <c r="P84" s="21"/>
      <c r="Q84" s="158"/>
    </row>
    <row r="85" spans="1:17" s="133" customFormat="1" ht="15" customHeight="1" thickBot="1">
      <c r="A85" s="157"/>
      <c r="B85" s="221"/>
      <c r="C85" s="221"/>
      <c r="D85" s="221"/>
      <c r="E85" s="139"/>
      <c r="F85" s="111"/>
      <c r="G85" s="20"/>
      <c r="H85" s="111"/>
      <c r="I85" s="20"/>
      <c r="J85" s="111"/>
      <c r="K85" s="111"/>
      <c r="L85" s="111"/>
      <c r="M85" s="20"/>
      <c r="N85" s="111"/>
      <c r="O85" s="139"/>
      <c r="P85" s="21"/>
      <c r="Q85" s="158"/>
    </row>
    <row r="86" spans="1:17" s="133" customFormat="1" ht="15" customHeight="1">
      <c r="A86" s="157"/>
      <c r="B86" s="322" t="s">
        <v>94</v>
      </c>
      <c r="C86" s="323"/>
      <c r="D86" s="323"/>
      <c r="E86" s="323"/>
      <c r="F86" s="323"/>
      <c r="G86" s="323"/>
      <c r="H86" s="324"/>
      <c r="I86" s="313"/>
      <c r="J86" s="314"/>
      <c r="K86" s="315"/>
      <c r="L86" s="315"/>
      <c r="M86" s="315"/>
      <c r="N86" s="316"/>
      <c r="O86" s="320"/>
      <c r="P86" s="321"/>
      <c r="Q86" s="158"/>
    </row>
    <row r="87" spans="1:17" s="133" customFormat="1" ht="26.5" customHeight="1" thickBot="1">
      <c r="A87" s="157"/>
      <c r="B87" s="325"/>
      <c r="C87" s="326"/>
      <c r="D87" s="326"/>
      <c r="E87" s="326"/>
      <c r="F87" s="326"/>
      <c r="G87" s="326"/>
      <c r="H87" s="327"/>
      <c r="I87" s="313"/>
      <c r="J87" s="317"/>
      <c r="K87" s="318"/>
      <c r="L87" s="318"/>
      <c r="M87" s="318"/>
      <c r="N87" s="319"/>
      <c r="O87" s="320"/>
      <c r="P87" s="321"/>
      <c r="Q87" s="158"/>
    </row>
    <row r="88" spans="1:17" ht="14" thickBot="1">
      <c r="A88" s="147"/>
      <c r="B88" s="148"/>
      <c r="C88" s="148"/>
      <c r="D88" s="148"/>
      <c r="E88" s="148"/>
      <c r="F88" s="148"/>
      <c r="G88" s="148"/>
      <c r="H88" s="148"/>
      <c r="I88" s="148"/>
      <c r="J88" s="148"/>
      <c r="K88" s="148"/>
      <c r="L88" s="148"/>
      <c r="M88" s="148"/>
      <c r="N88" s="148"/>
      <c r="O88" s="148"/>
      <c r="P88" s="148"/>
      <c r="Q88" s="75"/>
    </row>
  </sheetData>
  <sheetProtection selectLockedCells="1"/>
  <customSheetViews>
    <customSheetView guid="{867C32D8-09FC-4C3D-AB70-2F63D87F0E00}"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1"/>
      <headerFooter alignWithMargins="0"/>
    </customSheetView>
    <customSheetView guid="{3EDC081B-7DF3-45A6-8291-B706B0DCCBAC}"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2"/>
      <headerFooter alignWithMargins="0"/>
    </customSheetView>
    <customSheetView guid="{384CD568-4BF5-41C9-851F-4C9EA22E89B3}" showPageBreaks="1" printArea="1" hiddenRows="1" view="pageBreakPreview" topLeftCell="A62">
      <selection activeCell="J77" sqref="J77:N78"/>
      <pageMargins left="0.19685039370078741" right="0.19685039370078741" top="0.19685039370078741" bottom="0.19685039370078741" header="0.51181102362204722" footer="0.51181102362204722"/>
      <printOptions horizontalCentered="1"/>
      <pageSetup paperSize="9" scale="47" orientation="landscape" verticalDpi="300" r:id="rId3"/>
      <headerFooter alignWithMargins="0"/>
    </customSheetView>
  </customSheetViews>
  <mergeCells count="15">
    <mergeCell ref="B14:D14"/>
    <mergeCell ref="B2:D2"/>
    <mergeCell ref="B12:D12"/>
    <mergeCell ref="B7:D7"/>
    <mergeCell ref="P8:P11"/>
    <mergeCell ref="B4:P4"/>
    <mergeCell ref="B5:P5"/>
    <mergeCell ref="J8:L8"/>
    <mergeCell ref="B6:E6"/>
    <mergeCell ref="B8:D11"/>
    <mergeCell ref="I86:I87"/>
    <mergeCell ref="J86:N87"/>
    <mergeCell ref="O86:P87"/>
    <mergeCell ref="B86:H87"/>
    <mergeCell ref="B84:D84"/>
  </mergeCells>
  <phoneticPr fontId="6" type="noConversion"/>
  <hyperlinks>
    <hyperlink ref="B6" location="'Guidance Notes for Completion'!L17" display="Click here to return Guidance Notes for Table 1" xr:uid="{00000000-0004-0000-0100-000000000000}"/>
    <hyperlink ref="B6:E6" location="'Guidance Notes for Completion'!A16" display="Click to return to Guidance Notes for Table 1" xr:uid="{00000000-0004-0000-0100-000001000000}"/>
  </hyperlinks>
  <printOptions horizontalCentered="1"/>
  <pageMargins left="0.19685039370078741" right="0.19685039370078741" top="0.19685039370078741" bottom="0.19685039370078741" header="0.51181102362204722" footer="0.51181102362204722"/>
  <pageSetup paperSize="9" scale="55" fitToHeight="2" orientation="landscape" verticalDpi="300" r:id="rId4"/>
  <headerFooter alignWithMargins="0"/>
  <rowBreaks count="1" manualBreakCount="1">
    <brk id="74" max="16" man="1"/>
  </rowBreaks>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90"/>
  <sheetViews>
    <sheetView showGridLines="0" topLeftCell="A28" zoomScaleNormal="100" zoomScaleSheetLayoutView="100" workbookViewId="0"/>
  </sheetViews>
  <sheetFormatPr baseColWidth="10" defaultColWidth="9.1640625" defaultRowHeight="13"/>
  <cols>
    <col min="1" max="1" width="3.33203125" style="60" customWidth="1"/>
    <col min="2" max="2" width="5.6640625" style="60" customWidth="1"/>
    <col min="3" max="3" width="1.83203125" style="60" customWidth="1"/>
    <col min="4" max="4" width="30.6640625" style="60" customWidth="1"/>
    <col min="5" max="5" width="2.6640625" style="60" customWidth="1"/>
    <col min="6" max="9" width="13.6640625" style="60" customWidth="1"/>
    <col min="10" max="10" width="1.6640625" style="60" customWidth="1"/>
    <col min="11" max="13" width="16.6640625" style="60" customWidth="1"/>
    <col min="14" max="14" width="1.6640625" style="60" customWidth="1"/>
    <col min="15" max="15" width="15.6640625" style="60" customWidth="1"/>
    <col min="16" max="16" width="1.5" style="60" customWidth="1"/>
    <col min="17" max="17" width="38.5" style="60" customWidth="1"/>
    <col min="18" max="18" width="2.5" style="60" customWidth="1"/>
    <col min="19" max="16384" width="9.1640625" style="60"/>
  </cols>
  <sheetData>
    <row r="1" spans="1:30" ht="14" thickBot="1">
      <c r="A1" s="278"/>
      <c r="B1" s="279"/>
      <c r="C1" s="279"/>
      <c r="D1" s="279"/>
      <c r="E1" s="279"/>
      <c r="F1" s="279"/>
      <c r="G1" s="279"/>
      <c r="H1" s="279"/>
      <c r="I1" s="279"/>
      <c r="J1" s="279"/>
      <c r="K1" s="279"/>
      <c r="L1" s="279"/>
      <c r="M1" s="279"/>
      <c r="N1" s="279"/>
      <c r="O1" s="279"/>
      <c r="P1" s="279"/>
      <c r="Q1" s="279"/>
      <c r="R1" s="280"/>
    </row>
    <row r="2" spans="1:30" ht="33.75" customHeight="1" thickTop="1" thickBot="1">
      <c r="A2" s="62"/>
      <c r="B2" s="377" t="str">
        <f>('T1 Personal Allowances'!B2:D2)</f>
        <v>COUNCIL NAME: MID ULSTER DISTRICT COUNCIL</v>
      </c>
      <c r="C2" s="378"/>
      <c r="D2" s="379"/>
      <c r="E2" s="380"/>
      <c r="F2" s="1"/>
      <c r="G2" s="35"/>
      <c r="H2" s="35"/>
      <c r="I2" s="35"/>
      <c r="J2" s="35"/>
      <c r="K2" s="35"/>
      <c r="L2" s="35"/>
      <c r="M2" s="35"/>
      <c r="N2" s="35"/>
      <c r="O2" s="35"/>
      <c r="P2" s="35"/>
      <c r="Q2" s="2" t="s">
        <v>28</v>
      </c>
      <c r="R2" s="63"/>
    </row>
    <row r="3" spans="1:30" ht="6" customHeight="1" thickTop="1">
      <c r="A3" s="62"/>
      <c r="B3" s="259"/>
      <c r="C3" s="259"/>
      <c r="D3" s="31"/>
      <c r="E3" s="31"/>
      <c r="F3" s="241"/>
      <c r="G3" s="35"/>
      <c r="H3" s="35"/>
      <c r="I3" s="35"/>
      <c r="J3" s="35"/>
      <c r="K3" s="35"/>
      <c r="L3" s="35"/>
      <c r="M3" s="35"/>
      <c r="N3" s="35"/>
      <c r="O3" s="35"/>
      <c r="P3" s="35"/>
      <c r="Q3" s="2"/>
      <c r="R3" s="63"/>
    </row>
    <row r="4" spans="1:30" s="132" customFormat="1" ht="21" customHeight="1">
      <c r="A4" s="151"/>
      <c r="B4" s="338" t="s">
        <v>117</v>
      </c>
      <c r="C4" s="338"/>
      <c r="D4" s="338"/>
      <c r="E4" s="338"/>
      <c r="F4" s="338"/>
      <c r="G4" s="338"/>
      <c r="H4" s="338"/>
      <c r="I4" s="338"/>
      <c r="J4" s="338"/>
      <c r="K4" s="338"/>
      <c r="L4" s="338"/>
      <c r="M4" s="338"/>
      <c r="N4" s="338"/>
      <c r="O4" s="339"/>
      <c r="P4" s="339"/>
      <c r="Q4" s="150"/>
      <c r="R4" s="152"/>
    </row>
    <row r="5" spans="1:30" ht="21" customHeight="1" thickBot="1">
      <c r="A5" s="62"/>
      <c r="B5" s="392" t="s">
        <v>36</v>
      </c>
      <c r="C5" s="392"/>
      <c r="D5" s="392"/>
      <c r="E5" s="392"/>
      <c r="F5" s="392"/>
      <c r="G5" s="392"/>
      <c r="H5" s="392"/>
      <c r="I5" s="392"/>
      <c r="J5" s="392"/>
      <c r="K5" s="392"/>
      <c r="L5" s="392"/>
      <c r="M5" s="392"/>
      <c r="N5" s="392"/>
      <c r="O5" s="392"/>
      <c r="P5" s="35"/>
      <c r="Q5" s="35"/>
      <c r="R5" s="63"/>
      <c r="AD5" s="133"/>
    </row>
    <row r="6" spans="1:30" ht="21" customHeight="1" thickBot="1">
      <c r="A6" s="62"/>
      <c r="B6" s="381" t="s">
        <v>72</v>
      </c>
      <c r="C6" s="382"/>
      <c r="D6" s="382"/>
      <c r="E6" s="383"/>
      <c r="F6" s="159"/>
      <c r="G6" s="159"/>
      <c r="H6" s="159"/>
      <c r="I6" s="159"/>
      <c r="J6" s="159"/>
      <c r="K6" s="159"/>
      <c r="L6" s="159"/>
      <c r="M6" s="159"/>
      <c r="N6" s="159"/>
      <c r="O6" s="159"/>
      <c r="P6" s="35"/>
      <c r="Q6" s="35"/>
      <c r="R6" s="63"/>
      <c r="AD6" s="133"/>
    </row>
    <row r="7" spans="1:30" ht="13.5" customHeight="1" thickBot="1">
      <c r="A7" s="62"/>
      <c r="B7" s="35"/>
      <c r="C7" s="35"/>
      <c r="D7" s="35"/>
      <c r="E7" s="35"/>
      <c r="F7" s="160"/>
      <c r="G7" s="160"/>
      <c r="H7" s="160"/>
      <c r="I7" s="160"/>
      <c r="J7" s="160"/>
      <c r="K7" s="160"/>
      <c r="L7" s="160"/>
      <c r="M7" s="160"/>
      <c r="N7" s="35"/>
      <c r="O7" s="35"/>
      <c r="P7" s="35"/>
      <c r="Q7" s="35"/>
      <c r="R7" s="63"/>
      <c r="AD7" s="133"/>
    </row>
    <row r="8" spans="1:30" ht="13.5" customHeight="1" thickBot="1">
      <c r="A8" s="62"/>
      <c r="B8" s="384" t="s">
        <v>31</v>
      </c>
      <c r="C8" s="385"/>
      <c r="D8" s="386"/>
      <c r="E8" s="139"/>
      <c r="F8" s="362" t="s">
        <v>70</v>
      </c>
      <c r="G8" s="363"/>
      <c r="H8" s="363"/>
      <c r="I8" s="364"/>
      <c r="J8" s="139"/>
      <c r="K8" s="362" t="s">
        <v>75</v>
      </c>
      <c r="L8" s="363"/>
      <c r="M8" s="364"/>
      <c r="N8" s="35"/>
      <c r="O8" s="4" t="s">
        <v>37</v>
      </c>
      <c r="P8" s="35"/>
      <c r="Q8" s="359" t="s">
        <v>16</v>
      </c>
      <c r="R8" s="63"/>
    </row>
    <row r="9" spans="1:30" ht="13.5" customHeight="1">
      <c r="A9" s="62"/>
      <c r="B9" s="387"/>
      <c r="C9" s="388"/>
      <c r="D9" s="369"/>
      <c r="E9" s="139"/>
      <c r="F9" s="365" t="s">
        <v>0</v>
      </c>
      <c r="G9" s="365" t="s">
        <v>65</v>
      </c>
      <c r="H9" s="365" t="s">
        <v>66</v>
      </c>
      <c r="I9" s="365" t="s">
        <v>13</v>
      </c>
      <c r="J9" s="139"/>
      <c r="K9" s="367" t="s">
        <v>34</v>
      </c>
      <c r="L9" s="368"/>
      <c r="M9" s="369"/>
      <c r="N9" s="35"/>
      <c r="O9" s="9" t="s">
        <v>12</v>
      </c>
      <c r="P9" s="35"/>
      <c r="Q9" s="360"/>
      <c r="R9" s="63"/>
    </row>
    <row r="10" spans="1:30" ht="16.5" customHeight="1" thickBot="1">
      <c r="A10" s="62"/>
      <c r="B10" s="367"/>
      <c r="C10" s="368"/>
      <c r="D10" s="369"/>
      <c r="E10" s="139"/>
      <c r="F10" s="366"/>
      <c r="G10" s="366"/>
      <c r="H10" s="366"/>
      <c r="I10" s="366"/>
      <c r="J10" s="139"/>
      <c r="K10" s="370"/>
      <c r="L10" s="371"/>
      <c r="M10" s="372"/>
      <c r="N10" s="35"/>
      <c r="O10" s="9"/>
      <c r="P10" s="35"/>
      <c r="Q10" s="360"/>
      <c r="R10" s="63"/>
    </row>
    <row r="11" spans="1:30" ht="25.5" customHeight="1">
      <c r="A11" s="62"/>
      <c r="B11" s="367"/>
      <c r="C11" s="368"/>
      <c r="D11" s="369"/>
      <c r="E11" s="139"/>
      <c r="F11" s="366"/>
      <c r="G11" s="366"/>
      <c r="H11" s="366"/>
      <c r="I11" s="366"/>
      <c r="J11" s="139"/>
      <c r="K11" s="32" t="s">
        <v>76</v>
      </c>
      <c r="L11" s="32" t="s">
        <v>30</v>
      </c>
      <c r="M11" s="3" t="s">
        <v>13</v>
      </c>
      <c r="N11" s="35"/>
      <c r="O11" s="9"/>
      <c r="P11" s="35"/>
      <c r="Q11" s="360"/>
      <c r="R11" s="63"/>
      <c r="S11" s="357"/>
      <c r="T11" s="358"/>
      <c r="U11" s="358"/>
    </row>
    <row r="12" spans="1:30" ht="14" thickBot="1">
      <c r="A12" s="62"/>
      <c r="B12" s="389"/>
      <c r="C12" s="390"/>
      <c r="D12" s="391"/>
      <c r="E12" s="139"/>
      <c r="F12" s="12" t="s">
        <v>2</v>
      </c>
      <c r="G12" s="12" t="s">
        <v>2</v>
      </c>
      <c r="H12" s="12" t="s">
        <v>2</v>
      </c>
      <c r="I12" s="12" t="s">
        <v>2</v>
      </c>
      <c r="J12" s="17"/>
      <c r="K12" s="13" t="s">
        <v>2</v>
      </c>
      <c r="L12" s="13" t="s">
        <v>2</v>
      </c>
      <c r="M12" s="12" t="s">
        <v>2</v>
      </c>
      <c r="N12" s="35"/>
      <c r="O12" s="12" t="s">
        <v>2</v>
      </c>
      <c r="P12" s="35"/>
      <c r="Q12" s="361"/>
      <c r="R12" s="63"/>
      <c r="S12" s="358"/>
      <c r="T12" s="358"/>
      <c r="U12" s="358"/>
    </row>
    <row r="13" spans="1:30" ht="6" customHeight="1">
      <c r="A13" s="62"/>
      <c r="B13" s="373"/>
      <c r="C13" s="373"/>
      <c r="D13" s="373"/>
      <c r="E13" s="7"/>
      <c r="F13" s="7"/>
      <c r="G13" s="7"/>
      <c r="H13" s="17"/>
      <c r="I13" s="7"/>
      <c r="J13" s="7"/>
      <c r="K13" s="15"/>
      <c r="L13" s="15"/>
      <c r="M13" s="139"/>
      <c r="N13" s="7"/>
      <c r="O13" s="17"/>
      <c r="P13" s="7"/>
      <c r="Q13" s="17"/>
      <c r="R13" s="161"/>
      <c r="T13" s="174"/>
    </row>
    <row r="14" spans="1:30" s="134" customFormat="1">
      <c r="A14" s="6"/>
      <c r="B14" s="18" t="s">
        <v>7</v>
      </c>
      <c r="C14" s="19"/>
      <c r="D14" s="18" t="s">
        <v>8</v>
      </c>
      <c r="E14" s="7"/>
      <c r="F14" s="18" t="s">
        <v>9</v>
      </c>
      <c r="G14" s="18" t="s">
        <v>10</v>
      </c>
      <c r="H14" s="18" t="s">
        <v>18</v>
      </c>
      <c r="I14" s="18" t="s">
        <v>19</v>
      </c>
      <c r="J14" s="19"/>
      <c r="K14" s="18" t="s">
        <v>20</v>
      </c>
      <c r="L14" s="18" t="s">
        <v>21</v>
      </c>
      <c r="M14" s="18" t="s">
        <v>22</v>
      </c>
      <c r="N14" s="19"/>
      <c r="O14" s="18" t="s">
        <v>23</v>
      </c>
      <c r="P14" s="19"/>
      <c r="Q14" s="18" t="s">
        <v>38</v>
      </c>
      <c r="R14" s="162"/>
      <c r="S14" s="135"/>
      <c r="T14" s="135"/>
      <c r="U14" s="135"/>
      <c r="V14" s="135"/>
      <c r="W14" s="135"/>
      <c r="X14" s="135"/>
    </row>
    <row r="15" spans="1:30" s="134" customFormat="1" ht="6" customHeight="1" thickBot="1">
      <c r="A15" s="6"/>
      <c r="B15" s="30"/>
      <c r="C15" s="30"/>
      <c r="D15" s="30"/>
      <c r="E15" s="7"/>
      <c r="F15" s="19"/>
      <c r="G15" s="19"/>
      <c r="H15" s="19"/>
      <c r="I15" s="19"/>
      <c r="J15" s="19"/>
      <c r="K15" s="19"/>
      <c r="L15" s="19"/>
      <c r="M15" s="19"/>
      <c r="N15" s="19"/>
      <c r="O15" s="19"/>
      <c r="P15" s="19"/>
      <c r="Q15" s="19"/>
      <c r="R15" s="162"/>
      <c r="S15" s="135"/>
      <c r="T15" s="135"/>
      <c r="U15" s="135"/>
      <c r="V15" s="135"/>
      <c r="W15" s="135"/>
      <c r="X15" s="135"/>
    </row>
    <row r="16" spans="1:30" s="135" customFormat="1" ht="12.75" customHeight="1">
      <c r="A16" s="6"/>
      <c r="B16" s="262">
        <f>('T1 Personal Allowances'!B15)</f>
        <v>1</v>
      </c>
      <c r="C16" s="1"/>
      <c r="D16" s="105" t="str">
        <f>('T1 Personal Allowances'!D15)</f>
        <v>ASHTON KIM</v>
      </c>
      <c r="E16" s="35"/>
      <c r="F16" s="90">
        <v>1237.1400000000001</v>
      </c>
      <c r="G16" s="109"/>
      <c r="H16" s="109"/>
      <c r="I16" s="110">
        <f t="shared" ref="I16:I75" si="0">SUM(F16:H16)</f>
        <v>1237.1400000000001</v>
      </c>
      <c r="J16" s="111"/>
      <c r="K16" s="90"/>
      <c r="L16" s="91"/>
      <c r="M16" s="112">
        <f t="shared" ref="M16:M75" si="1">SUM(K16:L16)</f>
        <v>0</v>
      </c>
      <c r="N16" s="163"/>
      <c r="O16" s="112">
        <f t="shared" ref="O16:O75" si="2">SUM(M16+I16)</f>
        <v>1237.1400000000001</v>
      </c>
      <c r="P16" s="7"/>
      <c r="Q16" s="124"/>
      <c r="R16" s="8"/>
    </row>
    <row r="17" spans="1:18" ht="14">
      <c r="A17" s="62"/>
      <c r="B17" s="263">
        <f>('T1 Personal Allowances'!B16)</f>
        <v>2</v>
      </c>
      <c r="C17" s="1"/>
      <c r="D17" s="106" t="str">
        <f>('T1 Personal Allowances'!D16)</f>
        <v>BATESON PETER</v>
      </c>
      <c r="E17" s="35"/>
      <c r="F17" s="92"/>
      <c r="G17" s="113"/>
      <c r="H17" s="113"/>
      <c r="I17" s="114">
        <f t="shared" si="0"/>
        <v>0</v>
      </c>
      <c r="J17" s="163"/>
      <c r="K17" s="92"/>
      <c r="L17" s="93"/>
      <c r="M17" s="115">
        <f t="shared" si="1"/>
        <v>0</v>
      </c>
      <c r="N17" s="163"/>
      <c r="O17" s="115">
        <f t="shared" si="2"/>
        <v>0</v>
      </c>
      <c r="P17" s="35"/>
      <c r="Q17" s="125"/>
      <c r="R17" s="63"/>
    </row>
    <row r="18" spans="1:18" ht="14">
      <c r="A18" s="62"/>
      <c r="B18" s="263">
        <f>('T1 Personal Allowances'!B17)</f>
        <v>3</v>
      </c>
      <c r="C18" s="1"/>
      <c r="D18" s="106" t="str">
        <f>('T1 Personal Allowances'!D17)</f>
        <v>BELL GAVIN</v>
      </c>
      <c r="E18" s="35"/>
      <c r="F18" s="92">
        <v>412.1</v>
      </c>
      <c r="G18" s="113">
        <v>86.32</v>
      </c>
      <c r="H18" s="113">
        <v>86.62</v>
      </c>
      <c r="I18" s="114">
        <f t="shared" si="0"/>
        <v>585.04</v>
      </c>
      <c r="J18" s="163"/>
      <c r="K18" s="92"/>
      <c r="L18" s="93"/>
      <c r="M18" s="115">
        <f t="shared" si="1"/>
        <v>0</v>
      </c>
      <c r="N18" s="163"/>
      <c r="O18" s="115">
        <f t="shared" si="2"/>
        <v>585.04</v>
      </c>
      <c r="P18" s="35"/>
      <c r="Q18" s="125"/>
      <c r="R18" s="63"/>
    </row>
    <row r="19" spans="1:18" ht="14">
      <c r="A19" s="62"/>
      <c r="B19" s="263">
        <f>('T1 Personal Allowances'!B18)</f>
        <v>4</v>
      </c>
      <c r="C19" s="1"/>
      <c r="D19" s="106" t="str">
        <f>('T1 Personal Allowances'!D18)</f>
        <v>BUCHANAN WILBERT</v>
      </c>
      <c r="E19" s="35"/>
      <c r="F19" s="92">
        <v>490.1</v>
      </c>
      <c r="G19" s="113"/>
      <c r="H19" s="113"/>
      <c r="I19" s="114">
        <f t="shared" si="0"/>
        <v>490.1</v>
      </c>
      <c r="J19" s="163"/>
      <c r="K19" s="92"/>
      <c r="L19" s="93"/>
      <c r="M19" s="115">
        <f t="shared" si="1"/>
        <v>0</v>
      </c>
      <c r="N19" s="163"/>
      <c r="O19" s="115">
        <f t="shared" si="2"/>
        <v>490.1</v>
      </c>
      <c r="P19" s="35"/>
      <c r="Q19" s="125"/>
      <c r="R19" s="63"/>
    </row>
    <row r="20" spans="1:18" ht="14">
      <c r="A20" s="62"/>
      <c r="B20" s="263">
        <f>('T1 Personal Allowances'!B19)</f>
        <v>5</v>
      </c>
      <c r="C20" s="1"/>
      <c r="D20" s="106" t="str">
        <f>('T1 Personal Allowances'!D19)</f>
        <v>BURTON FRANCES</v>
      </c>
      <c r="E20" s="35"/>
      <c r="F20" s="92">
        <v>874.33</v>
      </c>
      <c r="G20" s="113"/>
      <c r="H20" s="113"/>
      <c r="I20" s="114">
        <f t="shared" si="0"/>
        <v>874.33</v>
      </c>
      <c r="J20" s="163"/>
      <c r="K20" s="92"/>
      <c r="L20" s="93"/>
      <c r="M20" s="115">
        <f t="shared" si="1"/>
        <v>0</v>
      </c>
      <c r="N20" s="163"/>
      <c r="O20" s="115">
        <f t="shared" si="2"/>
        <v>874.33</v>
      </c>
      <c r="P20" s="35"/>
      <c r="Q20" s="125"/>
      <c r="R20" s="63"/>
    </row>
    <row r="21" spans="1:18" ht="14">
      <c r="A21" s="62"/>
      <c r="B21" s="263">
        <f>('T1 Personal Allowances'!B20)</f>
        <v>6</v>
      </c>
      <c r="C21" s="1"/>
      <c r="D21" s="106" t="str">
        <f>('T1 Personal Allowances'!D20)</f>
        <v>CLARKE SEAN</v>
      </c>
      <c r="E21" s="35"/>
      <c r="F21" s="92">
        <v>939.25</v>
      </c>
      <c r="G21" s="113">
        <v>86.32</v>
      </c>
      <c r="H21" s="113">
        <v>103.32</v>
      </c>
      <c r="I21" s="114">
        <f t="shared" si="0"/>
        <v>1128.8899999999999</v>
      </c>
      <c r="J21" s="163"/>
      <c r="K21" s="92"/>
      <c r="L21" s="93"/>
      <c r="M21" s="115">
        <f t="shared" si="1"/>
        <v>0</v>
      </c>
      <c r="N21" s="163"/>
      <c r="O21" s="115">
        <f t="shared" si="2"/>
        <v>1128.8899999999999</v>
      </c>
      <c r="P21" s="35"/>
      <c r="Q21" s="125"/>
      <c r="R21" s="63"/>
    </row>
    <row r="22" spans="1:18" ht="14">
      <c r="A22" s="62"/>
      <c r="B22" s="263">
        <f>('T1 Personal Allowances'!B21)</f>
        <v>7</v>
      </c>
      <c r="C22" s="1"/>
      <c r="D22" s="106" t="str">
        <f>('T1 Personal Allowances'!D21)</f>
        <v>CUDDY WALTER</v>
      </c>
      <c r="E22" s="35"/>
      <c r="F22" s="281">
        <v>501.15</v>
      </c>
      <c r="G22" s="113"/>
      <c r="H22" s="113"/>
      <c r="I22" s="114">
        <f t="shared" si="0"/>
        <v>501.15</v>
      </c>
      <c r="J22" s="163"/>
      <c r="K22" s="92"/>
      <c r="L22" s="93"/>
      <c r="M22" s="115">
        <f t="shared" si="1"/>
        <v>0</v>
      </c>
      <c r="N22" s="163"/>
      <c r="O22" s="115">
        <f t="shared" si="2"/>
        <v>501.15</v>
      </c>
      <c r="P22" s="35"/>
      <c r="Q22" s="125"/>
      <c r="R22" s="63"/>
    </row>
    <row r="23" spans="1:18" ht="14">
      <c r="A23" s="62"/>
      <c r="B23" s="263">
        <f>('T1 Personal Allowances'!B22)</f>
        <v>8</v>
      </c>
      <c r="C23" s="1"/>
      <c r="D23" s="106" t="str">
        <f>('T1 Personal Allowances'!D22)</f>
        <v>CUTHBERTSON CLEMENT</v>
      </c>
      <c r="E23" s="35"/>
      <c r="F23" s="92">
        <v>1092</v>
      </c>
      <c r="G23" s="113"/>
      <c r="H23" s="113"/>
      <c r="I23" s="114">
        <f t="shared" si="0"/>
        <v>1092</v>
      </c>
      <c r="J23" s="163"/>
      <c r="K23" s="92"/>
      <c r="L23" s="93"/>
      <c r="M23" s="115">
        <f t="shared" si="1"/>
        <v>0</v>
      </c>
      <c r="N23" s="163"/>
      <c r="O23" s="115">
        <f t="shared" si="2"/>
        <v>1092</v>
      </c>
      <c r="P23" s="35"/>
      <c r="Q23" s="125"/>
      <c r="R23" s="63"/>
    </row>
    <row r="24" spans="1:18" ht="14">
      <c r="A24" s="62"/>
      <c r="B24" s="263">
        <f>('T1 Personal Allowances'!B23)</f>
        <v>9</v>
      </c>
      <c r="C24" s="1"/>
      <c r="D24" s="106" t="str">
        <f>('T1 Personal Allowances'!D23)</f>
        <v>DILLON LINDA</v>
      </c>
      <c r="E24" s="35"/>
      <c r="F24" s="92">
        <v>257.39999999999998</v>
      </c>
      <c r="G24" s="113"/>
      <c r="H24" s="113"/>
      <c r="I24" s="114">
        <f t="shared" si="0"/>
        <v>257.39999999999998</v>
      </c>
      <c r="J24" s="163"/>
      <c r="K24" s="92"/>
      <c r="L24" s="93"/>
      <c r="M24" s="115">
        <f t="shared" si="1"/>
        <v>0</v>
      </c>
      <c r="N24" s="163"/>
      <c r="O24" s="115">
        <f t="shared" si="2"/>
        <v>257.39999999999998</v>
      </c>
      <c r="P24" s="35"/>
      <c r="Q24" s="125"/>
      <c r="R24" s="63"/>
    </row>
    <row r="25" spans="1:18" ht="14">
      <c r="A25" s="62"/>
      <c r="B25" s="263">
        <f>('T1 Personal Allowances'!B24)</f>
        <v>10</v>
      </c>
      <c r="C25" s="1"/>
      <c r="D25" s="106" t="str">
        <f>('T1 Personal Allowances'!D24)</f>
        <v>ELATTER CATHERINE</v>
      </c>
      <c r="E25" s="35"/>
      <c r="F25" s="92">
        <v>507</v>
      </c>
      <c r="G25" s="113"/>
      <c r="H25" s="113"/>
      <c r="I25" s="114">
        <f t="shared" si="0"/>
        <v>507</v>
      </c>
      <c r="J25" s="163"/>
      <c r="K25" s="92"/>
      <c r="L25" s="93"/>
      <c r="M25" s="115">
        <f t="shared" si="1"/>
        <v>0</v>
      </c>
      <c r="N25" s="163"/>
      <c r="O25" s="115">
        <f t="shared" si="2"/>
        <v>507</v>
      </c>
      <c r="P25" s="35"/>
      <c r="Q25" s="125"/>
      <c r="R25" s="63"/>
    </row>
    <row r="26" spans="1:18" ht="14">
      <c r="A26" s="62"/>
      <c r="B26" s="263">
        <f>('T1 Personal Allowances'!B25)</f>
        <v>11</v>
      </c>
      <c r="C26" s="1"/>
      <c r="D26" s="106" t="str">
        <f>('T1 Personal Allowances'!D25)</f>
        <v>FORDE ANNE</v>
      </c>
      <c r="E26" s="35"/>
      <c r="F26" s="92"/>
      <c r="G26" s="113"/>
      <c r="H26" s="113"/>
      <c r="I26" s="114">
        <f t="shared" si="0"/>
        <v>0</v>
      </c>
      <c r="J26" s="163"/>
      <c r="K26" s="92"/>
      <c r="L26" s="93"/>
      <c r="M26" s="115">
        <f t="shared" si="1"/>
        <v>0</v>
      </c>
      <c r="N26" s="163"/>
      <c r="O26" s="115">
        <f t="shared" si="2"/>
        <v>0</v>
      </c>
      <c r="P26" s="35"/>
      <c r="Q26" s="125"/>
      <c r="R26" s="63"/>
    </row>
    <row r="27" spans="1:18" ht="14">
      <c r="A27" s="62"/>
      <c r="B27" s="263">
        <f>('T1 Personal Allowances'!B26)</f>
        <v>12</v>
      </c>
      <c r="C27" s="1"/>
      <c r="D27" s="106" t="str">
        <f>('T1 Personal Allowances'!D26)</f>
        <v>GILDERNEW PHELIM</v>
      </c>
      <c r="E27" s="35"/>
      <c r="F27" s="92">
        <v>804.05</v>
      </c>
      <c r="G27" s="113"/>
      <c r="H27" s="113"/>
      <c r="I27" s="114">
        <f t="shared" si="0"/>
        <v>804.05</v>
      </c>
      <c r="J27" s="163"/>
      <c r="K27" s="92"/>
      <c r="L27" s="93"/>
      <c r="M27" s="115">
        <f t="shared" si="1"/>
        <v>0</v>
      </c>
      <c r="N27" s="163"/>
      <c r="O27" s="115">
        <f t="shared" si="2"/>
        <v>804.05</v>
      </c>
      <c r="P27" s="35"/>
      <c r="Q27" s="125"/>
      <c r="R27" s="63"/>
    </row>
    <row r="28" spans="1:18" ht="14">
      <c r="A28" s="62"/>
      <c r="B28" s="263">
        <f>('T1 Personal Allowances'!B27)</f>
        <v>13</v>
      </c>
      <c r="C28" s="1"/>
      <c r="D28" s="106" t="str">
        <f>('T1 Personal Allowances'!D27)</f>
        <v>GILLESPIE MICKEY</v>
      </c>
      <c r="E28" s="35"/>
      <c r="F28" s="92">
        <v>503.75</v>
      </c>
      <c r="G28" s="113"/>
      <c r="H28" s="113"/>
      <c r="I28" s="114">
        <f t="shared" si="0"/>
        <v>503.75</v>
      </c>
      <c r="J28" s="163"/>
      <c r="K28" s="92"/>
      <c r="L28" s="93"/>
      <c r="M28" s="115">
        <f t="shared" si="1"/>
        <v>0</v>
      </c>
      <c r="N28" s="163"/>
      <c r="O28" s="115">
        <f t="shared" si="2"/>
        <v>503.75</v>
      </c>
      <c r="P28" s="35"/>
      <c r="Q28" s="125"/>
      <c r="R28" s="63"/>
    </row>
    <row r="29" spans="1:18" ht="14">
      <c r="A29" s="62"/>
      <c r="B29" s="263">
        <f>('T1 Personal Allowances'!B28)</f>
        <v>14</v>
      </c>
      <c r="C29" s="1"/>
      <c r="D29" s="106" t="str">
        <f>('T1 Personal Allowances'!D28)</f>
        <v>GLASGOW MARK</v>
      </c>
      <c r="E29" s="35"/>
      <c r="F29" s="92">
        <v>471.88</v>
      </c>
      <c r="G29" s="113">
        <v>86.32</v>
      </c>
      <c r="H29" s="113">
        <v>92.83</v>
      </c>
      <c r="I29" s="114">
        <f t="shared" si="0"/>
        <v>651.03000000000009</v>
      </c>
      <c r="J29" s="163"/>
      <c r="K29" s="92"/>
      <c r="L29" s="93"/>
      <c r="M29" s="115">
        <f t="shared" si="1"/>
        <v>0</v>
      </c>
      <c r="N29" s="163"/>
      <c r="O29" s="115">
        <f t="shared" si="2"/>
        <v>651.03000000000009</v>
      </c>
      <c r="P29" s="35"/>
      <c r="Q29" s="125"/>
      <c r="R29" s="63"/>
    </row>
    <row r="30" spans="1:18" ht="14">
      <c r="A30" s="62"/>
      <c r="B30" s="263">
        <f>('T1 Personal Allowances'!B29)</f>
        <v>15</v>
      </c>
      <c r="C30" s="1"/>
      <c r="D30" s="106" t="str">
        <f>('T1 Personal Allowances'!D29)</f>
        <v>KEARNEY MARTIN</v>
      </c>
      <c r="E30" s="35"/>
      <c r="F30" s="92">
        <v>1694.55</v>
      </c>
      <c r="G30" s="113">
        <v>86.32</v>
      </c>
      <c r="H30" s="113">
        <v>100.73</v>
      </c>
      <c r="I30" s="114">
        <f t="shared" si="0"/>
        <v>1881.6</v>
      </c>
      <c r="J30" s="163"/>
      <c r="K30" s="92"/>
      <c r="L30" s="93"/>
      <c r="M30" s="115">
        <f t="shared" si="1"/>
        <v>0</v>
      </c>
      <c r="N30" s="163"/>
      <c r="O30" s="115">
        <f t="shared" si="2"/>
        <v>1881.6</v>
      </c>
      <c r="P30" s="35"/>
      <c r="Q30" s="125"/>
      <c r="R30" s="63"/>
    </row>
    <row r="31" spans="1:18" ht="14">
      <c r="A31" s="62"/>
      <c r="B31" s="263">
        <f>('T1 Personal Allowances'!B30)</f>
        <v>16</v>
      </c>
      <c r="C31" s="1"/>
      <c r="D31" s="106" t="str">
        <f>('T1 Personal Allowances'!D30)</f>
        <v>MALLAGHAN CATHAL</v>
      </c>
      <c r="E31" s="35"/>
      <c r="F31" s="92">
        <v>2283.4499999999998</v>
      </c>
      <c r="G31" s="113">
        <v>86.32</v>
      </c>
      <c r="H31" s="113">
        <v>110.46</v>
      </c>
      <c r="I31" s="114">
        <f t="shared" si="0"/>
        <v>2480.23</v>
      </c>
      <c r="J31" s="163"/>
      <c r="K31" s="92"/>
      <c r="L31" s="93"/>
      <c r="M31" s="115">
        <f t="shared" si="1"/>
        <v>0</v>
      </c>
      <c r="N31" s="163"/>
      <c r="O31" s="115">
        <f t="shared" si="2"/>
        <v>2480.23</v>
      </c>
      <c r="P31" s="35"/>
      <c r="Q31" s="125"/>
      <c r="R31" s="63"/>
    </row>
    <row r="32" spans="1:18" ht="14">
      <c r="A32" s="62"/>
      <c r="B32" s="263">
        <f>('T1 Personal Allowances'!B31)</f>
        <v>17</v>
      </c>
      <c r="C32" s="1"/>
      <c r="D32" s="106" t="str">
        <f>('T1 Personal Allowances'!D31)</f>
        <v>MCALEER SHARON</v>
      </c>
      <c r="E32" s="35"/>
      <c r="F32" s="92">
        <v>1143.3499999999999</v>
      </c>
      <c r="G32" s="113"/>
      <c r="H32" s="113"/>
      <c r="I32" s="114">
        <f t="shared" si="0"/>
        <v>1143.3499999999999</v>
      </c>
      <c r="J32" s="163"/>
      <c r="K32" s="92"/>
      <c r="L32" s="93"/>
      <c r="M32" s="115">
        <f t="shared" si="1"/>
        <v>0</v>
      </c>
      <c r="N32" s="163"/>
      <c r="O32" s="115">
        <f t="shared" si="2"/>
        <v>1143.3499999999999</v>
      </c>
      <c r="P32" s="35"/>
      <c r="Q32" s="125"/>
      <c r="R32" s="63"/>
    </row>
    <row r="33" spans="1:18" ht="14">
      <c r="A33" s="62"/>
      <c r="B33" s="263">
        <f>('T1 Personal Allowances'!B32)</f>
        <v>18</v>
      </c>
      <c r="C33" s="1"/>
      <c r="D33" s="106" t="str">
        <f>('T1 Personal Allowances'!D32)</f>
        <v>MCELDOWNEY KATE</v>
      </c>
      <c r="E33" s="35"/>
      <c r="F33" s="92">
        <v>805.35</v>
      </c>
      <c r="G33" s="113"/>
      <c r="H33" s="113"/>
      <c r="I33" s="114">
        <f t="shared" si="0"/>
        <v>805.35</v>
      </c>
      <c r="J33" s="163"/>
      <c r="K33" s="92"/>
      <c r="L33" s="93"/>
      <c r="M33" s="115">
        <f t="shared" si="1"/>
        <v>0</v>
      </c>
      <c r="N33" s="163"/>
      <c r="O33" s="115">
        <f t="shared" si="2"/>
        <v>805.35</v>
      </c>
      <c r="P33" s="35"/>
      <c r="Q33" s="125"/>
      <c r="R33" s="63"/>
    </row>
    <row r="34" spans="1:18" ht="14">
      <c r="A34" s="62"/>
      <c r="B34" s="263">
        <f>('T1 Personal Allowances'!B33)</f>
        <v>19</v>
      </c>
      <c r="C34" s="1"/>
      <c r="D34" s="106" t="str">
        <f>('T1 Personal Allowances'!D33)</f>
        <v>MCFLYNN CHRISTINE</v>
      </c>
      <c r="E34" s="35"/>
      <c r="F34" s="92">
        <v>805.35</v>
      </c>
      <c r="G34" s="113"/>
      <c r="H34" s="113"/>
      <c r="I34" s="114">
        <f t="shared" si="0"/>
        <v>805.35</v>
      </c>
      <c r="J34" s="163"/>
      <c r="K34" s="92"/>
      <c r="L34" s="93"/>
      <c r="M34" s="115">
        <f t="shared" si="1"/>
        <v>0</v>
      </c>
      <c r="N34" s="163"/>
      <c r="O34" s="115">
        <f t="shared" si="2"/>
        <v>805.35</v>
      </c>
      <c r="P34" s="35"/>
      <c r="Q34" s="125"/>
      <c r="R34" s="63"/>
    </row>
    <row r="35" spans="1:18" ht="14">
      <c r="A35" s="62"/>
      <c r="B35" s="263">
        <f>('T1 Personal Allowances'!B34)</f>
        <v>20</v>
      </c>
      <c r="C35" s="1"/>
      <c r="D35" s="106" t="str">
        <f>('T1 Personal Allowances'!D34)</f>
        <v>MCGINLEY RONAN</v>
      </c>
      <c r="E35" s="35"/>
      <c r="F35" s="92"/>
      <c r="G35" s="113"/>
      <c r="H35" s="113"/>
      <c r="I35" s="114">
        <f t="shared" si="0"/>
        <v>0</v>
      </c>
      <c r="J35" s="163"/>
      <c r="K35" s="92"/>
      <c r="L35" s="93"/>
      <c r="M35" s="115">
        <f t="shared" si="1"/>
        <v>0</v>
      </c>
      <c r="N35" s="163"/>
      <c r="O35" s="115">
        <f t="shared" si="2"/>
        <v>0</v>
      </c>
      <c r="P35" s="35"/>
      <c r="Q35" s="125"/>
      <c r="R35" s="63"/>
    </row>
    <row r="36" spans="1:18" ht="14">
      <c r="A36" s="62"/>
      <c r="B36" s="263">
        <f>('T1 Personal Allowances'!B35)</f>
        <v>21</v>
      </c>
      <c r="C36" s="1"/>
      <c r="D36" s="106" t="str">
        <f>('T1 Personal Allowances'!D35)</f>
        <v>MCGUIGAN BRIAN</v>
      </c>
      <c r="E36" s="35"/>
      <c r="F36" s="92">
        <v>839.15</v>
      </c>
      <c r="G36" s="113">
        <v>86.32</v>
      </c>
      <c r="H36" s="113">
        <v>100.44</v>
      </c>
      <c r="I36" s="114">
        <f t="shared" si="0"/>
        <v>1025.9100000000001</v>
      </c>
      <c r="J36" s="163"/>
      <c r="K36" s="92"/>
      <c r="L36" s="93"/>
      <c r="M36" s="115">
        <f t="shared" si="1"/>
        <v>0</v>
      </c>
      <c r="N36" s="163"/>
      <c r="O36" s="115">
        <f t="shared" si="2"/>
        <v>1025.9100000000001</v>
      </c>
      <c r="P36" s="35"/>
      <c r="Q36" s="125"/>
      <c r="R36" s="63"/>
    </row>
    <row r="37" spans="1:18" ht="14">
      <c r="A37" s="62"/>
      <c r="B37" s="263">
        <f>('T1 Personal Allowances'!B36)</f>
        <v>22</v>
      </c>
      <c r="C37" s="1"/>
      <c r="D37" s="106" t="str">
        <f>('T1 Personal Allowances'!D36)</f>
        <v>MCGUIGAN SEAN</v>
      </c>
      <c r="E37" s="35"/>
      <c r="F37" s="92">
        <v>929.5</v>
      </c>
      <c r="G37" s="113"/>
      <c r="H37" s="113"/>
      <c r="I37" s="114">
        <f t="shared" si="0"/>
        <v>929.5</v>
      </c>
      <c r="J37" s="163"/>
      <c r="K37" s="92"/>
      <c r="L37" s="93"/>
      <c r="M37" s="115">
        <f t="shared" si="1"/>
        <v>0</v>
      </c>
      <c r="N37" s="163"/>
      <c r="O37" s="115">
        <f t="shared" si="2"/>
        <v>929.5</v>
      </c>
      <c r="P37" s="35"/>
      <c r="Q37" s="125"/>
      <c r="R37" s="63"/>
    </row>
    <row r="38" spans="1:18" ht="14">
      <c r="A38" s="62"/>
      <c r="B38" s="263">
        <f>('T1 Personal Allowances'!B37)</f>
        <v>23</v>
      </c>
      <c r="C38" s="1"/>
      <c r="D38" s="106" t="str">
        <f>('T1 Personal Allowances'!D37)</f>
        <v>MCKINNEY DEREK</v>
      </c>
      <c r="E38" s="35"/>
      <c r="F38" s="92">
        <v>813.8</v>
      </c>
      <c r="G38" s="113">
        <v>86.32</v>
      </c>
      <c r="H38" s="113">
        <v>108.49</v>
      </c>
      <c r="I38" s="114">
        <f t="shared" si="0"/>
        <v>1008.6099999999999</v>
      </c>
      <c r="J38" s="163"/>
      <c r="K38" s="92"/>
      <c r="L38" s="93"/>
      <c r="M38" s="115">
        <f t="shared" si="1"/>
        <v>0</v>
      </c>
      <c r="N38" s="163"/>
      <c r="O38" s="115">
        <f t="shared" si="2"/>
        <v>1008.6099999999999</v>
      </c>
      <c r="P38" s="35"/>
      <c r="Q38" s="125"/>
      <c r="R38" s="63"/>
    </row>
    <row r="39" spans="1:18" ht="14">
      <c r="A39" s="62"/>
      <c r="B39" s="263">
        <f>('T1 Personal Allowances'!B38)</f>
        <v>24</v>
      </c>
      <c r="C39" s="1"/>
      <c r="D39" s="106" t="str">
        <f>('T1 Personal Allowances'!D38)</f>
        <v>MCLEAN PAUL</v>
      </c>
      <c r="E39" s="35"/>
      <c r="F39" s="92">
        <v>577.20000000000005</v>
      </c>
      <c r="G39" s="113"/>
      <c r="H39" s="113"/>
      <c r="I39" s="114">
        <f t="shared" si="0"/>
        <v>577.20000000000005</v>
      </c>
      <c r="J39" s="163"/>
      <c r="K39" s="92"/>
      <c r="L39" s="93"/>
      <c r="M39" s="115">
        <f t="shared" si="1"/>
        <v>0</v>
      </c>
      <c r="N39" s="163"/>
      <c r="O39" s="115">
        <f t="shared" si="2"/>
        <v>577.20000000000005</v>
      </c>
      <c r="P39" s="35"/>
      <c r="Q39" s="125"/>
      <c r="R39" s="63"/>
    </row>
    <row r="40" spans="1:18" ht="14">
      <c r="A40" s="62"/>
      <c r="B40" s="263">
        <f>('T1 Personal Allowances'!B39)</f>
        <v>25</v>
      </c>
      <c r="C40" s="1"/>
      <c r="D40" s="106" t="str">
        <f>('T1 Personal Allowances'!D39)</f>
        <v>MCNAMEE JOHN</v>
      </c>
      <c r="E40" s="35"/>
      <c r="F40" s="92">
        <v>143</v>
      </c>
      <c r="G40" s="113">
        <v>86.32</v>
      </c>
      <c r="H40" s="113">
        <v>100.25</v>
      </c>
      <c r="I40" s="114">
        <f t="shared" si="0"/>
        <v>329.57</v>
      </c>
      <c r="J40" s="163"/>
      <c r="K40" s="92"/>
      <c r="L40" s="93"/>
      <c r="M40" s="115">
        <f t="shared" si="1"/>
        <v>0</v>
      </c>
      <c r="N40" s="163"/>
      <c r="O40" s="115">
        <f t="shared" si="2"/>
        <v>329.57</v>
      </c>
      <c r="P40" s="35"/>
      <c r="Q40" s="125"/>
      <c r="R40" s="63"/>
    </row>
    <row r="41" spans="1:18" ht="14">
      <c r="A41" s="62"/>
      <c r="B41" s="263">
        <f>('T1 Personal Allowances'!B40)</f>
        <v>26</v>
      </c>
      <c r="C41" s="1"/>
      <c r="D41" s="106" t="str">
        <f>('T1 Personal Allowances'!D40)</f>
        <v>MCPEAKE SEAN</v>
      </c>
      <c r="E41" s="35"/>
      <c r="F41" s="92">
        <v>713.05</v>
      </c>
      <c r="G41" s="113">
        <v>86.32</v>
      </c>
      <c r="H41" s="113">
        <v>105.78</v>
      </c>
      <c r="I41" s="114">
        <f t="shared" si="0"/>
        <v>905.14999999999986</v>
      </c>
      <c r="J41" s="163"/>
      <c r="K41" s="92">
        <v>165</v>
      </c>
      <c r="L41" s="93"/>
      <c r="M41" s="115">
        <f t="shared" si="1"/>
        <v>165</v>
      </c>
      <c r="N41" s="163"/>
      <c r="O41" s="115">
        <f t="shared" si="2"/>
        <v>1070.1499999999999</v>
      </c>
      <c r="P41" s="35"/>
      <c r="Q41" s="125"/>
      <c r="R41" s="63"/>
    </row>
    <row r="42" spans="1:18" ht="14">
      <c r="A42" s="62"/>
      <c r="B42" s="263">
        <f>('T1 Personal Allowances'!B41)</f>
        <v>27</v>
      </c>
      <c r="C42" s="1"/>
      <c r="D42" s="106" t="str">
        <f>('T1 Personal Allowances'!D41)</f>
        <v>MOLLOY DOMINIC</v>
      </c>
      <c r="E42" s="35"/>
      <c r="F42" s="92">
        <v>540.79999999999995</v>
      </c>
      <c r="G42" s="113"/>
      <c r="H42" s="113"/>
      <c r="I42" s="114">
        <f t="shared" si="0"/>
        <v>540.79999999999995</v>
      </c>
      <c r="J42" s="163"/>
      <c r="K42" s="92"/>
      <c r="L42" s="93"/>
      <c r="M42" s="115">
        <f t="shared" si="1"/>
        <v>0</v>
      </c>
      <c r="N42" s="163"/>
      <c r="O42" s="115">
        <f t="shared" si="2"/>
        <v>540.79999999999995</v>
      </c>
      <c r="P42" s="35"/>
      <c r="Q42" s="125"/>
      <c r="R42" s="63"/>
    </row>
    <row r="43" spans="1:18" ht="14">
      <c r="A43" s="62"/>
      <c r="B43" s="263">
        <f>('T1 Personal Allowances'!B42)</f>
        <v>28</v>
      </c>
      <c r="C43" s="1"/>
      <c r="D43" s="106" t="str">
        <f>('T1 Personal Allowances'!D42)</f>
        <v>MONTEITH BARRY</v>
      </c>
      <c r="E43" s="35"/>
      <c r="F43" s="92"/>
      <c r="G43" s="113"/>
      <c r="H43" s="113"/>
      <c r="I43" s="114">
        <f t="shared" si="0"/>
        <v>0</v>
      </c>
      <c r="J43" s="163"/>
      <c r="K43" s="92"/>
      <c r="L43" s="93"/>
      <c r="M43" s="115">
        <f t="shared" si="1"/>
        <v>0</v>
      </c>
      <c r="N43" s="163"/>
      <c r="O43" s="115">
        <f t="shared" si="2"/>
        <v>0</v>
      </c>
      <c r="P43" s="35"/>
      <c r="Q43" s="125"/>
      <c r="R43" s="63"/>
    </row>
    <row r="44" spans="1:18" ht="14">
      <c r="A44" s="62"/>
      <c r="B44" s="263">
        <f>('T1 Personal Allowances'!B43)</f>
        <v>29</v>
      </c>
      <c r="C44" s="1"/>
      <c r="D44" s="106" t="str">
        <f>('T1 Personal Allowances'!D43)</f>
        <v>MULLEN DENISE</v>
      </c>
      <c r="E44" s="35"/>
      <c r="F44" s="92">
        <v>373.8</v>
      </c>
      <c r="G44" s="113">
        <v>86.32</v>
      </c>
      <c r="H44" s="113">
        <v>105.49</v>
      </c>
      <c r="I44" s="114">
        <f t="shared" si="0"/>
        <v>565.61</v>
      </c>
      <c r="J44" s="163"/>
      <c r="K44" s="92"/>
      <c r="L44" s="93"/>
      <c r="M44" s="115">
        <f t="shared" si="1"/>
        <v>0</v>
      </c>
      <c r="N44" s="163"/>
      <c r="O44" s="115">
        <f t="shared" si="2"/>
        <v>565.61</v>
      </c>
      <c r="P44" s="35"/>
      <c r="Q44" s="125"/>
      <c r="R44" s="63"/>
    </row>
    <row r="45" spans="1:18" ht="14">
      <c r="A45" s="62"/>
      <c r="B45" s="263">
        <f>('T1 Personal Allowances'!B44)</f>
        <v>30</v>
      </c>
      <c r="C45" s="1"/>
      <c r="D45" s="106" t="str">
        <f>('T1 Personal Allowances'!D44)</f>
        <v>MULLIGAN ROBERT</v>
      </c>
      <c r="E45" s="35"/>
      <c r="F45" s="92">
        <v>1350.7</v>
      </c>
      <c r="G45" s="113"/>
      <c r="H45" s="113"/>
      <c r="I45" s="114">
        <f t="shared" si="0"/>
        <v>1350.7</v>
      </c>
      <c r="J45" s="163"/>
      <c r="K45" s="92"/>
      <c r="L45" s="93"/>
      <c r="M45" s="115">
        <f t="shared" si="1"/>
        <v>0</v>
      </c>
      <c r="N45" s="163"/>
      <c r="O45" s="115">
        <f t="shared" si="2"/>
        <v>1350.7</v>
      </c>
      <c r="P45" s="35"/>
      <c r="Q45" s="125"/>
      <c r="R45" s="63"/>
    </row>
    <row r="46" spans="1:18" ht="14">
      <c r="A46" s="62"/>
      <c r="B46" s="263">
        <f>('T1 Personal Allowances'!B45)</f>
        <v>31</v>
      </c>
      <c r="C46" s="1"/>
      <c r="D46" s="106" t="str">
        <f>('T1 Personal Allowances'!D45)</f>
        <v>ONEILL CAOIMHE</v>
      </c>
      <c r="E46" s="35"/>
      <c r="F46" s="92"/>
      <c r="G46" s="113"/>
      <c r="H46" s="113"/>
      <c r="I46" s="114">
        <f t="shared" si="0"/>
        <v>0</v>
      </c>
      <c r="J46" s="163"/>
      <c r="K46" s="92"/>
      <c r="L46" s="93"/>
      <c r="M46" s="115">
        <f t="shared" si="1"/>
        <v>0</v>
      </c>
      <c r="N46" s="163"/>
      <c r="O46" s="115">
        <f t="shared" si="2"/>
        <v>0</v>
      </c>
      <c r="P46" s="35"/>
      <c r="Q46" s="125"/>
      <c r="R46" s="63"/>
    </row>
    <row r="47" spans="1:18" ht="14">
      <c r="A47" s="62"/>
      <c r="B47" s="263">
        <f>('T1 Personal Allowances'!B46)</f>
        <v>32</v>
      </c>
      <c r="C47" s="1"/>
      <c r="D47" s="106" t="str">
        <f>('T1 Personal Allowances'!D46)</f>
        <v>ONEILL JOE</v>
      </c>
      <c r="E47" s="35"/>
      <c r="F47" s="92">
        <v>233.81</v>
      </c>
      <c r="G47" s="113">
        <v>86.32</v>
      </c>
      <c r="H47" s="113">
        <v>86.62</v>
      </c>
      <c r="I47" s="114">
        <f t="shared" si="0"/>
        <v>406.75</v>
      </c>
      <c r="J47" s="163"/>
      <c r="K47" s="92"/>
      <c r="L47" s="93"/>
      <c r="M47" s="115">
        <f t="shared" si="1"/>
        <v>0</v>
      </c>
      <c r="N47" s="163"/>
      <c r="O47" s="115">
        <f t="shared" si="2"/>
        <v>406.75</v>
      </c>
      <c r="P47" s="35"/>
      <c r="Q47" s="125"/>
      <c r="R47" s="63"/>
    </row>
    <row r="48" spans="1:18" ht="14">
      <c r="A48" s="62"/>
      <c r="B48" s="263">
        <f>('T1 Personal Allowances'!B47)</f>
        <v>33</v>
      </c>
      <c r="C48" s="1"/>
      <c r="D48" s="106" t="str">
        <f>('T1 Personal Allowances'!D47)</f>
        <v>QUINN TONY</v>
      </c>
      <c r="E48" s="35"/>
      <c r="F48" s="92">
        <v>706.55</v>
      </c>
      <c r="G48" s="113"/>
      <c r="H48" s="113"/>
      <c r="I48" s="114">
        <f t="shared" si="0"/>
        <v>706.55</v>
      </c>
      <c r="J48" s="163"/>
      <c r="K48" s="92"/>
      <c r="L48" s="93"/>
      <c r="M48" s="115">
        <f t="shared" si="1"/>
        <v>0</v>
      </c>
      <c r="N48" s="163"/>
      <c r="O48" s="115">
        <f t="shared" si="2"/>
        <v>706.55</v>
      </c>
      <c r="P48" s="35"/>
      <c r="Q48" s="125"/>
      <c r="R48" s="63"/>
    </row>
    <row r="49" spans="1:18" ht="14">
      <c r="A49" s="62"/>
      <c r="B49" s="263">
        <f>('T1 Personal Allowances'!B48)</f>
        <v>34</v>
      </c>
      <c r="C49" s="1"/>
      <c r="D49" s="106" t="str">
        <f>('T1 Personal Allowances'!D48)</f>
        <v>QUINN MALACHY</v>
      </c>
      <c r="E49" s="35"/>
      <c r="F49" s="92">
        <v>278.74</v>
      </c>
      <c r="G49" s="113"/>
      <c r="H49" s="113"/>
      <c r="I49" s="114">
        <f t="shared" si="0"/>
        <v>278.74</v>
      </c>
      <c r="J49" s="163"/>
      <c r="K49" s="92"/>
      <c r="L49" s="93"/>
      <c r="M49" s="115">
        <f t="shared" si="1"/>
        <v>0</v>
      </c>
      <c r="N49" s="163"/>
      <c r="O49" s="115">
        <f t="shared" si="2"/>
        <v>278.74</v>
      </c>
      <c r="P49" s="35"/>
      <c r="Q49" s="125"/>
      <c r="R49" s="63"/>
    </row>
    <row r="50" spans="1:18" ht="14">
      <c r="A50" s="62"/>
      <c r="B50" s="263">
        <f>('T1 Personal Allowances'!B49)</f>
        <v>35</v>
      </c>
      <c r="C50" s="1"/>
      <c r="D50" s="106" t="str">
        <f>('T1 Personal Allowances'!D49)</f>
        <v>REID KENNETH</v>
      </c>
      <c r="E50" s="35"/>
      <c r="F50" s="92">
        <v>1065.3499999999999</v>
      </c>
      <c r="G50" s="113">
        <v>86.32</v>
      </c>
      <c r="H50" s="113">
        <v>99.16</v>
      </c>
      <c r="I50" s="114">
        <f t="shared" si="0"/>
        <v>1250.83</v>
      </c>
      <c r="J50" s="163"/>
      <c r="K50" s="92"/>
      <c r="L50" s="93"/>
      <c r="M50" s="115">
        <f t="shared" si="1"/>
        <v>0</v>
      </c>
      <c r="N50" s="163"/>
      <c r="O50" s="115">
        <f t="shared" si="2"/>
        <v>1250.83</v>
      </c>
      <c r="P50" s="35"/>
      <c r="Q50" s="125"/>
      <c r="R50" s="63"/>
    </row>
    <row r="51" spans="1:18" ht="14">
      <c r="A51" s="62"/>
      <c r="B51" s="263">
        <f>('T1 Personal Allowances'!B50)</f>
        <v>36</v>
      </c>
      <c r="C51" s="1"/>
      <c r="D51" s="106" t="str">
        <f>('T1 Personal Allowances'!D50)</f>
        <v>ROBINSON WILLS</v>
      </c>
      <c r="E51" s="35"/>
      <c r="F51" s="92">
        <v>601.9</v>
      </c>
      <c r="G51" s="113">
        <v>86.32</v>
      </c>
      <c r="H51" s="113">
        <v>109.91</v>
      </c>
      <c r="I51" s="114">
        <f t="shared" si="0"/>
        <v>798.13</v>
      </c>
      <c r="J51" s="163"/>
      <c r="K51" s="92"/>
      <c r="L51" s="93"/>
      <c r="M51" s="115">
        <f t="shared" si="1"/>
        <v>0</v>
      </c>
      <c r="N51" s="163"/>
      <c r="O51" s="115">
        <f t="shared" si="2"/>
        <v>798.13</v>
      </c>
      <c r="P51" s="35"/>
      <c r="Q51" s="125"/>
      <c r="R51" s="63"/>
    </row>
    <row r="52" spans="1:18" ht="14">
      <c r="A52" s="62"/>
      <c r="B52" s="263">
        <f>('T1 Personal Allowances'!B51)</f>
        <v>37</v>
      </c>
      <c r="C52" s="1"/>
      <c r="D52" s="106" t="str">
        <f>('T1 Personal Allowances'!D51)</f>
        <v>SHIELS JAMES</v>
      </c>
      <c r="E52" s="35"/>
      <c r="F52" s="92">
        <v>563.03</v>
      </c>
      <c r="G52" s="113"/>
      <c r="H52" s="113"/>
      <c r="I52" s="114">
        <f t="shared" si="0"/>
        <v>563.03</v>
      </c>
      <c r="J52" s="163"/>
      <c r="K52" s="92"/>
      <c r="L52" s="93"/>
      <c r="M52" s="115">
        <f t="shared" si="1"/>
        <v>0</v>
      </c>
      <c r="N52" s="163"/>
      <c r="O52" s="115">
        <f t="shared" si="2"/>
        <v>563.03</v>
      </c>
      <c r="P52" s="35"/>
      <c r="Q52" s="125"/>
      <c r="R52" s="63"/>
    </row>
    <row r="53" spans="1:18" ht="14">
      <c r="A53" s="62"/>
      <c r="B53" s="263">
        <f>('T1 Personal Allowances'!B52)</f>
        <v>38</v>
      </c>
      <c r="C53" s="1"/>
      <c r="D53" s="106" t="str">
        <f>('T1 Personal Allowances'!D52)</f>
        <v>SHIELS GEORGE</v>
      </c>
      <c r="E53" s="35"/>
      <c r="F53" s="92"/>
      <c r="G53" s="113"/>
      <c r="H53" s="113"/>
      <c r="I53" s="114">
        <f t="shared" si="0"/>
        <v>0</v>
      </c>
      <c r="J53" s="163"/>
      <c r="K53" s="92"/>
      <c r="L53" s="93"/>
      <c r="M53" s="115">
        <f t="shared" si="1"/>
        <v>0</v>
      </c>
      <c r="N53" s="163"/>
      <c r="O53" s="115">
        <f t="shared" si="2"/>
        <v>0</v>
      </c>
      <c r="P53" s="35"/>
      <c r="Q53" s="125"/>
      <c r="R53" s="63"/>
    </row>
    <row r="54" spans="1:18" ht="14">
      <c r="A54" s="62"/>
      <c r="B54" s="263">
        <f>('T1 Personal Allowances'!B53)</f>
        <v>39</v>
      </c>
      <c r="C54" s="1"/>
      <c r="D54" s="106" t="str">
        <f>('T1 Personal Allowances'!D53)</f>
        <v>TOTTEN DARREN</v>
      </c>
      <c r="E54" s="35"/>
      <c r="F54" s="92">
        <v>386.1</v>
      </c>
      <c r="G54" s="113"/>
      <c r="H54" s="113"/>
      <c r="I54" s="114">
        <f t="shared" si="0"/>
        <v>386.1</v>
      </c>
      <c r="J54" s="163"/>
      <c r="K54" s="92"/>
      <c r="L54" s="93"/>
      <c r="M54" s="115">
        <f t="shared" si="1"/>
        <v>0</v>
      </c>
      <c r="N54" s="163"/>
      <c r="O54" s="115">
        <f t="shared" si="2"/>
        <v>386.1</v>
      </c>
      <c r="P54" s="35"/>
      <c r="Q54" s="125"/>
      <c r="R54" s="63"/>
    </row>
    <row r="55" spans="1:18" ht="14">
      <c r="A55" s="62"/>
      <c r="B55" s="263">
        <f>('T1 Personal Allowances'!B54)</f>
        <v>40</v>
      </c>
      <c r="C55" s="1"/>
      <c r="D55" s="106" t="str">
        <f>('T1 Personal Allowances'!D54)</f>
        <v>WILSON TREVOR</v>
      </c>
      <c r="E55" s="35"/>
      <c r="F55" s="92">
        <v>497.25</v>
      </c>
      <c r="G55" s="113"/>
      <c r="H55" s="113"/>
      <c r="I55" s="114">
        <f t="shared" si="0"/>
        <v>497.25</v>
      </c>
      <c r="J55" s="163"/>
      <c r="K55" s="92"/>
      <c r="L55" s="93"/>
      <c r="M55" s="115">
        <f t="shared" si="1"/>
        <v>0</v>
      </c>
      <c r="N55" s="163"/>
      <c r="O55" s="115">
        <f t="shared" si="2"/>
        <v>497.25</v>
      </c>
      <c r="P55" s="35"/>
      <c r="Q55" s="125"/>
      <c r="R55" s="63"/>
    </row>
    <row r="56" spans="1:18">
      <c r="A56" s="62"/>
      <c r="B56" s="263">
        <f>('T1 Personal Allowances'!B55)</f>
        <v>41</v>
      </c>
      <c r="C56" s="1"/>
      <c r="D56" s="106">
        <f>('T1 Personal Allowances'!D55)</f>
        <v>0</v>
      </c>
      <c r="E56" s="35"/>
      <c r="F56" s="92"/>
      <c r="G56" s="113"/>
      <c r="H56" s="113"/>
      <c r="I56" s="114">
        <f t="shared" si="0"/>
        <v>0</v>
      </c>
      <c r="J56" s="163"/>
      <c r="K56" s="92"/>
      <c r="L56" s="93"/>
      <c r="M56" s="115">
        <f t="shared" si="1"/>
        <v>0</v>
      </c>
      <c r="N56" s="163"/>
      <c r="O56" s="115">
        <f t="shared" si="2"/>
        <v>0</v>
      </c>
      <c r="P56" s="35"/>
      <c r="Q56" s="125"/>
      <c r="R56" s="63"/>
    </row>
    <row r="57" spans="1:18">
      <c r="A57" s="62"/>
      <c r="B57" s="263">
        <f>('T1 Personal Allowances'!B56)</f>
        <v>42</v>
      </c>
      <c r="C57" s="1"/>
      <c r="D57" s="106">
        <f>('T1 Personal Allowances'!D56)</f>
        <v>0</v>
      </c>
      <c r="E57" s="35"/>
      <c r="F57" s="92"/>
      <c r="G57" s="113"/>
      <c r="H57" s="113"/>
      <c r="I57" s="114">
        <f t="shared" si="0"/>
        <v>0</v>
      </c>
      <c r="J57" s="163"/>
      <c r="K57" s="92"/>
      <c r="L57" s="93"/>
      <c r="M57" s="115">
        <f t="shared" si="1"/>
        <v>0</v>
      </c>
      <c r="N57" s="163"/>
      <c r="O57" s="115">
        <f t="shared" si="2"/>
        <v>0</v>
      </c>
      <c r="P57" s="35"/>
      <c r="Q57" s="125"/>
      <c r="R57" s="63"/>
    </row>
    <row r="58" spans="1:18">
      <c r="A58" s="62"/>
      <c r="B58" s="263">
        <f>('T1 Personal Allowances'!B57)</f>
        <v>43</v>
      </c>
      <c r="C58" s="1"/>
      <c r="D58" s="106">
        <f>('T1 Personal Allowances'!D57)</f>
        <v>0</v>
      </c>
      <c r="E58" s="35"/>
      <c r="F58" s="92"/>
      <c r="G58" s="113"/>
      <c r="H58" s="113"/>
      <c r="I58" s="114">
        <f t="shared" si="0"/>
        <v>0</v>
      </c>
      <c r="J58" s="163"/>
      <c r="K58" s="92"/>
      <c r="L58" s="93"/>
      <c r="M58" s="115">
        <f t="shared" si="1"/>
        <v>0</v>
      </c>
      <c r="N58" s="163"/>
      <c r="O58" s="115">
        <f t="shared" si="2"/>
        <v>0</v>
      </c>
      <c r="P58" s="35"/>
      <c r="Q58" s="125"/>
      <c r="R58" s="63"/>
    </row>
    <row r="59" spans="1:18">
      <c r="A59" s="62"/>
      <c r="B59" s="263">
        <f>('T1 Personal Allowances'!B58)</f>
        <v>44</v>
      </c>
      <c r="C59" s="1"/>
      <c r="D59" s="106">
        <f>('T1 Personal Allowances'!D58)</f>
        <v>0</v>
      </c>
      <c r="E59" s="35"/>
      <c r="F59" s="92"/>
      <c r="G59" s="113"/>
      <c r="H59" s="113"/>
      <c r="I59" s="114">
        <f t="shared" si="0"/>
        <v>0</v>
      </c>
      <c r="J59" s="163"/>
      <c r="K59" s="92"/>
      <c r="L59" s="93"/>
      <c r="M59" s="115">
        <f t="shared" si="1"/>
        <v>0</v>
      </c>
      <c r="N59" s="163"/>
      <c r="O59" s="115">
        <f t="shared" si="2"/>
        <v>0</v>
      </c>
      <c r="P59" s="35"/>
      <c r="Q59" s="125"/>
      <c r="R59" s="63"/>
    </row>
    <row r="60" spans="1:18">
      <c r="A60" s="62"/>
      <c r="B60" s="263">
        <f>('T1 Personal Allowances'!B59)</f>
        <v>45</v>
      </c>
      <c r="C60" s="1"/>
      <c r="D60" s="106">
        <f>('T1 Personal Allowances'!D59)</f>
        <v>0</v>
      </c>
      <c r="E60" s="35"/>
      <c r="F60" s="92"/>
      <c r="G60" s="113"/>
      <c r="H60" s="113"/>
      <c r="I60" s="114">
        <f t="shared" si="0"/>
        <v>0</v>
      </c>
      <c r="J60" s="163"/>
      <c r="K60" s="92"/>
      <c r="L60" s="93"/>
      <c r="M60" s="115">
        <f t="shared" si="1"/>
        <v>0</v>
      </c>
      <c r="N60" s="163"/>
      <c r="O60" s="115">
        <f t="shared" si="2"/>
        <v>0</v>
      </c>
      <c r="P60" s="35"/>
      <c r="Q60" s="125"/>
      <c r="R60" s="63"/>
    </row>
    <row r="61" spans="1:18">
      <c r="A61" s="62"/>
      <c r="B61" s="263">
        <f>('T1 Personal Allowances'!B60)</f>
        <v>46</v>
      </c>
      <c r="C61" s="1"/>
      <c r="D61" s="106">
        <f>('T1 Personal Allowances'!D60)</f>
        <v>0</v>
      </c>
      <c r="E61" s="35"/>
      <c r="F61" s="92"/>
      <c r="G61" s="113"/>
      <c r="H61" s="113"/>
      <c r="I61" s="114">
        <f t="shared" si="0"/>
        <v>0</v>
      </c>
      <c r="J61" s="163"/>
      <c r="K61" s="92"/>
      <c r="L61" s="93"/>
      <c r="M61" s="115">
        <f t="shared" si="1"/>
        <v>0</v>
      </c>
      <c r="N61" s="163"/>
      <c r="O61" s="115">
        <f t="shared" si="2"/>
        <v>0</v>
      </c>
      <c r="P61" s="35"/>
      <c r="Q61" s="125"/>
      <c r="R61" s="63"/>
    </row>
    <row r="62" spans="1:18">
      <c r="A62" s="62"/>
      <c r="B62" s="263">
        <f>('T1 Personal Allowances'!B61)</f>
        <v>47</v>
      </c>
      <c r="C62" s="1"/>
      <c r="D62" s="106">
        <f>('T1 Personal Allowances'!D61)</f>
        <v>0</v>
      </c>
      <c r="E62" s="35"/>
      <c r="F62" s="92"/>
      <c r="G62" s="113"/>
      <c r="H62" s="113"/>
      <c r="I62" s="114">
        <f t="shared" si="0"/>
        <v>0</v>
      </c>
      <c r="J62" s="163"/>
      <c r="K62" s="92"/>
      <c r="L62" s="93"/>
      <c r="M62" s="115">
        <f t="shared" si="1"/>
        <v>0</v>
      </c>
      <c r="N62" s="163"/>
      <c r="O62" s="115">
        <f t="shared" si="2"/>
        <v>0</v>
      </c>
      <c r="P62" s="35"/>
      <c r="Q62" s="125"/>
      <c r="R62" s="63"/>
    </row>
    <row r="63" spans="1:18">
      <c r="A63" s="62"/>
      <c r="B63" s="263">
        <f>('T1 Personal Allowances'!B62)</f>
        <v>48</v>
      </c>
      <c r="C63" s="1"/>
      <c r="D63" s="106">
        <f>('T1 Personal Allowances'!D62)</f>
        <v>0</v>
      </c>
      <c r="E63" s="35"/>
      <c r="F63" s="92"/>
      <c r="G63" s="113"/>
      <c r="H63" s="113"/>
      <c r="I63" s="114">
        <f t="shared" si="0"/>
        <v>0</v>
      </c>
      <c r="J63" s="163"/>
      <c r="K63" s="92"/>
      <c r="L63" s="93"/>
      <c r="M63" s="115">
        <f t="shared" si="1"/>
        <v>0</v>
      </c>
      <c r="N63" s="163"/>
      <c r="O63" s="115">
        <f t="shared" si="2"/>
        <v>0</v>
      </c>
      <c r="P63" s="35"/>
      <c r="Q63" s="125"/>
      <c r="R63" s="63"/>
    </row>
    <row r="64" spans="1:18">
      <c r="A64" s="62"/>
      <c r="B64" s="263">
        <f>('T1 Personal Allowances'!B63)</f>
        <v>49</v>
      </c>
      <c r="C64" s="1"/>
      <c r="D64" s="106">
        <f>('T1 Personal Allowances'!D63)</f>
        <v>0</v>
      </c>
      <c r="E64" s="35"/>
      <c r="F64" s="92"/>
      <c r="G64" s="113"/>
      <c r="H64" s="113"/>
      <c r="I64" s="114">
        <f t="shared" si="0"/>
        <v>0</v>
      </c>
      <c r="J64" s="163"/>
      <c r="K64" s="92"/>
      <c r="L64" s="93"/>
      <c r="M64" s="115">
        <f t="shared" si="1"/>
        <v>0</v>
      </c>
      <c r="N64" s="163"/>
      <c r="O64" s="115">
        <f t="shared" si="2"/>
        <v>0</v>
      </c>
      <c r="P64" s="35"/>
      <c r="Q64" s="125"/>
      <c r="R64" s="63"/>
    </row>
    <row r="65" spans="1:18">
      <c r="A65" s="62"/>
      <c r="B65" s="263">
        <v>50</v>
      </c>
      <c r="C65" s="241"/>
      <c r="D65" s="106">
        <f>('T1 Personal Allowances'!D64)</f>
        <v>0</v>
      </c>
      <c r="E65" s="35"/>
      <c r="F65" s="92"/>
      <c r="G65" s="113"/>
      <c r="H65" s="113"/>
      <c r="I65" s="114">
        <f t="shared" si="0"/>
        <v>0</v>
      </c>
      <c r="J65" s="163"/>
      <c r="K65" s="92"/>
      <c r="L65" s="93"/>
      <c r="M65" s="115">
        <f t="shared" si="1"/>
        <v>0</v>
      </c>
      <c r="N65" s="163"/>
      <c r="O65" s="115">
        <f t="shared" si="2"/>
        <v>0</v>
      </c>
      <c r="P65" s="35"/>
      <c r="Q65" s="125"/>
      <c r="R65" s="63"/>
    </row>
    <row r="66" spans="1:18">
      <c r="A66" s="62"/>
      <c r="B66" s="263">
        <v>51</v>
      </c>
      <c r="C66" s="241"/>
      <c r="D66" s="106">
        <f>('T1 Personal Allowances'!D65)</f>
        <v>0</v>
      </c>
      <c r="E66" s="35"/>
      <c r="F66" s="92"/>
      <c r="G66" s="113"/>
      <c r="H66" s="113"/>
      <c r="I66" s="114">
        <f t="shared" si="0"/>
        <v>0</v>
      </c>
      <c r="J66" s="163"/>
      <c r="K66" s="92"/>
      <c r="L66" s="93"/>
      <c r="M66" s="115">
        <f t="shared" si="1"/>
        <v>0</v>
      </c>
      <c r="N66" s="163"/>
      <c r="O66" s="115">
        <f t="shared" si="2"/>
        <v>0</v>
      </c>
      <c r="P66" s="35"/>
      <c r="Q66" s="125"/>
      <c r="R66" s="63"/>
    </row>
    <row r="67" spans="1:18">
      <c r="A67" s="62"/>
      <c r="B67" s="263">
        <v>52</v>
      </c>
      <c r="C67" s="241"/>
      <c r="D67" s="106">
        <f>('T1 Personal Allowances'!D66)</f>
        <v>0</v>
      </c>
      <c r="E67" s="35"/>
      <c r="F67" s="92"/>
      <c r="G67" s="113"/>
      <c r="H67" s="113"/>
      <c r="I67" s="114">
        <f t="shared" si="0"/>
        <v>0</v>
      </c>
      <c r="J67" s="163"/>
      <c r="K67" s="92"/>
      <c r="L67" s="93"/>
      <c r="M67" s="115">
        <f t="shared" si="1"/>
        <v>0</v>
      </c>
      <c r="N67" s="163"/>
      <c r="O67" s="115">
        <f t="shared" si="2"/>
        <v>0</v>
      </c>
      <c r="P67" s="35"/>
      <c r="Q67" s="125"/>
      <c r="R67" s="63"/>
    </row>
    <row r="68" spans="1:18">
      <c r="A68" s="62"/>
      <c r="B68" s="263">
        <v>53</v>
      </c>
      <c r="C68" s="241"/>
      <c r="D68" s="106">
        <f>('T1 Personal Allowances'!D67)</f>
        <v>0</v>
      </c>
      <c r="E68" s="35"/>
      <c r="F68" s="92"/>
      <c r="G68" s="113"/>
      <c r="H68" s="113"/>
      <c r="I68" s="114">
        <f t="shared" si="0"/>
        <v>0</v>
      </c>
      <c r="J68" s="163"/>
      <c r="K68" s="92"/>
      <c r="L68" s="93"/>
      <c r="M68" s="115">
        <f t="shared" si="1"/>
        <v>0</v>
      </c>
      <c r="N68" s="163"/>
      <c r="O68" s="115">
        <f t="shared" si="2"/>
        <v>0</v>
      </c>
      <c r="P68" s="35"/>
      <c r="Q68" s="125"/>
      <c r="R68" s="63"/>
    </row>
    <row r="69" spans="1:18">
      <c r="A69" s="62"/>
      <c r="B69" s="263">
        <v>54</v>
      </c>
      <c r="C69" s="241"/>
      <c r="D69" s="106">
        <f>('T1 Personal Allowances'!D68)</f>
        <v>0</v>
      </c>
      <c r="E69" s="35"/>
      <c r="F69" s="92"/>
      <c r="G69" s="113"/>
      <c r="H69" s="113"/>
      <c r="I69" s="114">
        <f t="shared" si="0"/>
        <v>0</v>
      </c>
      <c r="J69" s="163"/>
      <c r="K69" s="92"/>
      <c r="L69" s="93"/>
      <c r="M69" s="115">
        <f t="shared" si="1"/>
        <v>0</v>
      </c>
      <c r="N69" s="163"/>
      <c r="O69" s="115">
        <f t="shared" si="2"/>
        <v>0</v>
      </c>
      <c r="P69" s="35"/>
      <c r="Q69" s="125"/>
      <c r="R69" s="63"/>
    </row>
    <row r="70" spans="1:18">
      <c r="A70" s="62"/>
      <c r="B70" s="263">
        <v>55</v>
      </c>
      <c r="C70" s="241"/>
      <c r="D70" s="106">
        <f>('T1 Personal Allowances'!D69)</f>
        <v>0</v>
      </c>
      <c r="E70" s="35"/>
      <c r="F70" s="92"/>
      <c r="G70" s="113"/>
      <c r="H70" s="113"/>
      <c r="I70" s="114">
        <f t="shared" si="0"/>
        <v>0</v>
      </c>
      <c r="J70" s="163"/>
      <c r="K70" s="92"/>
      <c r="L70" s="93"/>
      <c r="M70" s="115">
        <f t="shared" si="1"/>
        <v>0</v>
      </c>
      <c r="N70" s="163"/>
      <c r="O70" s="115">
        <f t="shared" si="2"/>
        <v>0</v>
      </c>
      <c r="P70" s="35"/>
      <c r="Q70" s="125"/>
      <c r="R70" s="63"/>
    </row>
    <row r="71" spans="1:18">
      <c r="A71" s="62"/>
      <c r="B71" s="263">
        <v>56</v>
      </c>
      <c r="C71" s="241"/>
      <c r="D71" s="106">
        <f>('T1 Personal Allowances'!D70)</f>
        <v>0</v>
      </c>
      <c r="E71" s="35"/>
      <c r="F71" s="92"/>
      <c r="G71" s="113"/>
      <c r="H71" s="113"/>
      <c r="I71" s="114">
        <f t="shared" si="0"/>
        <v>0</v>
      </c>
      <c r="J71" s="163"/>
      <c r="K71" s="92"/>
      <c r="L71" s="93"/>
      <c r="M71" s="115">
        <f t="shared" si="1"/>
        <v>0</v>
      </c>
      <c r="N71" s="163"/>
      <c r="O71" s="115">
        <f t="shared" si="2"/>
        <v>0</v>
      </c>
      <c r="P71" s="35"/>
      <c r="Q71" s="125"/>
      <c r="R71" s="63"/>
    </row>
    <row r="72" spans="1:18">
      <c r="A72" s="62"/>
      <c r="B72" s="263">
        <v>57</v>
      </c>
      <c r="C72" s="241"/>
      <c r="D72" s="106">
        <f>('T1 Personal Allowances'!D71)</f>
        <v>0</v>
      </c>
      <c r="E72" s="35"/>
      <c r="F72" s="92"/>
      <c r="G72" s="113"/>
      <c r="H72" s="113"/>
      <c r="I72" s="114">
        <f t="shared" si="0"/>
        <v>0</v>
      </c>
      <c r="J72" s="163"/>
      <c r="K72" s="92"/>
      <c r="L72" s="93"/>
      <c r="M72" s="115">
        <f t="shared" si="1"/>
        <v>0</v>
      </c>
      <c r="N72" s="163"/>
      <c r="O72" s="115">
        <f t="shared" si="2"/>
        <v>0</v>
      </c>
      <c r="P72" s="35"/>
      <c r="Q72" s="125"/>
      <c r="R72" s="63"/>
    </row>
    <row r="73" spans="1:18">
      <c r="A73" s="62"/>
      <c r="B73" s="263">
        <v>58</v>
      </c>
      <c r="C73" s="241"/>
      <c r="D73" s="106">
        <f>('T1 Personal Allowances'!D72)</f>
        <v>0</v>
      </c>
      <c r="E73" s="35"/>
      <c r="F73" s="92"/>
      <c r="G73" s="113"/>
      <c r="H73" s="113"/>
      <c r="I73" s="114">
        <f t="shared" si="0"/>
        <v>0</v>
      </c>
      <c r="J73" s="163"/>
      <c r="K73" s="92"/>
      <c r="L73" s="93"/>
      <c r="M73" s="115">
        <f t="shared" si="1"/>
        <v>0</v>
      </c>
      <c r="N73" s="163"/>
      <c r="O73" s="115">
        <f t="shared" si="2"/>
        <v>0</v>
      </c>
      <c r="P73" s="35"/>
      <c r="Q73" s="125"/>
      <c r="R73" s="63"/>
    </row>
    <row r="74" spans="1:18">
      <c r="A74" s="62"/>
      <c r="B74" s="263">
        <v>59</v>
      </c>
      <c r="C74" s="1"/>
      <c r="D74" s="106">
        <f>('T1 Personal Allowances'!D73)</f>
        <v>0</v>
      </c>
      <c r="E74" s="35"/>
      <c r="F74" s="92"/>
      <c r="G74" s="113"/>
      <c r="H74" s="113"/>
      <c r="I74" s="114">
        <f t="shared" si="0"/>
        <v>0</v>
      </c>
      <c r="J74" s="163"/>
      <c r="K74" s="92"/>
      <c r="L74" s="93"/>
      <c r="M74" s="115">
        <f t="shared" si="1"/>
        <v>0</v>
      </c>
      <c r="N74" s="163"/>
      <c r="O74" s="115">
        <f t="shared" si="2"/>
        <v>0</v>
      </c>
      <c r="P74" s="35"/>
      <c r="Q74" s="125"/>
      <c r="R74" s="63"/>
    </row>
    <row r="75" spans="1:18" ht="14" thickBot="1">
      <c r="A75" s="62"/>
      <c r="B75" s="264">
        <f>('T1 Personal Allowances'!B74)</f>
        <v>60</v>
      </c>
      <c r="C75" s="1"/>
      <c r="D75" s="107">
        <f>('T1 Personal Allowances'!D74)</f>
        <v>0</v>
      </c>
      <c r="E75" s="35"/>
      <c r="F75" s="98"/>
      <c r="G75" s="119"/>
      <c r="H75" s="119"/>
      <c r="I75" s="120">
        <f t="shared" si="0"/>
        <v>0</v>
      </c>
      <c r="J75" s="163"/>
      <c r="K75" s="98"/>
      <c r="L75" s="211"/>
      <c r="M75" s="121">
        <f t="shared" si="1"/>
        <v>0</v>
      </c>
      <c r="N75" s="163"/>
      <c r="O75" s="121">
        <f t="shared" si="2"/>
        <v>0</v>
      </c>
      <c r="P75" s="35"/>
      <c r="Q75" s="127"/>
      <c r="R75" s="63"/>
    </row>
    <row r="76" spans="1:18" s="136" customFormat="1" ht="24.75" customHeight="1" thickBot="1">
      <c r="A76" s="155"/>
      <c r="B76" s="83" t="s">
        <v>62</v>
      </c>
      <c r="C76" s="83"/>
      <c r="D76" s="108"/>
      <c r="E76" s="84"/>
      <c r="F76" s="116"/>
      <c r="G76" s="116"/>
      <c r="H76" s="116"/>
      <c r="I76" s="116"/>
      <c r="J76" s="116"/>
      <c r="K76" s="116"/>
      <c r="L76" s="116"/>
      <c r="M76" s="116"/>
      <c r="N76" s="116"/>
      <c r="O76" s="117"/>
      <c r="P76" s="86"/>
      <c r="Q76" s="126"/>
      <c r="R76" s="156"/>
    </row>
    <row r="77" spans="1:18">
      <c r="A77" s="62"/>
      <c r="B77" s="57">
        <f>('T1 Personal Allowances'!B76)</f>
        <v>0</v>
      </c>
      <c r="C77" s="1"/>
      <c r="D77" s="105">
        <f>('T1 Personal Allowances'!D76)</f>
        <v>0</v>
      </c>
      <c r="E77" s="35"/>
      <c r="F77" s="90"/>
      <c r="G77" s="109"/>
      <c r="H77" s="109"/>
      <c r="I77" s="110">
        <f t="shared" ref="I77:I83" si="3">SUM(F77:H77)</f>
        <v>0</v>
      </c>
      <c r="J77" s="163"/>
      <c r="K77" s="90"/>
      <c r="L77" s="94"/>
      <c r="M77" s="112">
        <f t="shared" ref="M77:M83" si="4">SUM(K77:L77)</f>
        <v>0</v>
      </c>
      <c r="N77" s="163"/>
      <c r="O77" s="112">
        <f t="shared" ref="O77:O83" si="5">SUM(M77+I77)</f>
        <v>0</v>
      </c>
      <c r="P77" s="35"/>
      <c r="Q77" s="124"/>
      <c r="R77" s="63"/>
    </row>
    <row r="78" spans="1:18">
      <c r="A78" s="62"/>
      <c r="B78" s="58">
        <f>('T1 Personal Allowances'!B77)</f>
        <v>0</v>
      </c>
      <c r="C78" s="1"/>
      <c r="D78" s="106">
        <f>('T1 Personal Allowances'!D77)</f>
        <v>0</v>
      </c>
      <c r="E78" s="35"/>
      <c r="F78" s="92"/>
      <c r="G78" s="113"/>
      <c r="H78" s="113"/>
      <c r="I78" s="114">
        <f t="shared" si="3"/>
        <v>0</v>
      </c>
      <c r="J78" s="163"/>
      <c r="K78" s="92"/>
      <c r="L78" s="95"/>
      <c r="M78" s="115">
        <f t="shared" si="4"/>
        <v>0</v>
      </c>
      <c r="N78" s="163"/>
      <c r="O78" s="115">
        <f t="shared" si="5"/>
        <v>0</v>
      </c>
      <c r="P78" s="35"/>
      <c r="Q78" s="125"/>
      <c r="R78" s="63"/>
    </row>
    <row r="79" spans="1:18">
      <c r="A79" s="62"/>
      <c r="B79" s="58">
        <f>('T1 Personal Allowances'!B78)</f>
        <v>0</v>
      </c>
      <c r="C79" s="1"/>
      <c r="D79" s="106">
        <f>('T1 Personal Allowances'!D78)</f>
        <v>0</v>
      </c>
      <c r="E79" s="35"/>
      <c r="F79" s="92"/>
      <c r="G79" s="113"/>
      <c r="H79" s="113"/>
      <c r="I79" s="114">
        <f t="shared" si="3"/>
        <v>0</v>
      </c>
      <c r="J79" s="163"/>
      <c r="K79" s="92"/>
      <c r="L79" s="95"/>
      <c r="M79" s="115">
        <f t="shared" si="4"/>
        <v>0</v>
      </c>
      <c r="N79" s="163"/>
      <c r="O79" s="115">
        <f t="shared" si="5"/>
        <v>0</v>
      </c>
      <c r="P79" s="35"/>
      <c r="Q79" s="125"/>
      <c r="R79" s="63"/>
    </row>
    <row r="80" spans="1:18">
      <c r="A80" s="62"/>
      <c r="B80" s="58">
        <f>('T1 Personal Allowances'!B79)</f>
        <v>0</v>
      </c>
      <c r="C80" s="1"/>
      <c r="D80" s="106">
        <f>('T1 Personal Allowances'!D79)</f>
        <v>0</v>
      </c>
      <c r="E80" s="35"/>
      <c r="F80" s="92"/>
      <c r="G80" s="113"/>
      <c r="H80" s="113"/>
      <c r="I80" s="114">
        <f t="shared" si="3"/>
        <v>0</v>
      </c>
      <c r="J80" s="163"/>
      <c r="K80" s="92"/>
      <c r="L80" s="95"/>
      <c r="M80" s="115">
        <f t="shared" si="4"/>
        <v>0</v>
      </c>
      <c r="N80" s="163"/>
      <c r="O80" s="115">
        <f t="shared" si="5"/>
        <v>0</v>
      </c>
      <c r="P80" s="35"/>
      <c r="Q80" s="125"/>
      <c r="R80" s="63"/>
    </row>
    <row r="81" spans="1:18">
      <c r="A81" s="62"/>
      <c r="B81" s="58">
        <f>('T1 Personal Allowances'!B80)</f>
        <v>0</v>
      </c>
      <c r="C81" s="1"/>
      <c r="D81" s="106">
        <f>('T1 Personal Allowances'!D80)</f>
        <v>0</v>
      </c>
      <c r="E81" s="35"/>
      <c r="F81" s="92"/>
      <c r="G81" s="113"/>
      <c r="H81" s="113"/>
      <c r="I81" s="114">
        <f t="shared" si="3"/>
        <v>0</v>
      </c>
      <c r="J81" s="163"/>
      <c r="K81" s="92"/>
      <c r="L81" s="95"/>
      <c r="M81" s="115">
        <f t="shared" si="4"/>
        <v>0</v>
      </c>
      <c r="N81" s="163"/>
      <c r="O81" s="115">
        <f t="shared" si="5"/>
        <v>0</v>
      </c>
      <c r="P81" s="35"/>
      <c r="Q81" s="125"/>
      <c r="R81" s="63"/>
    </row>
    <row r="82" spans="1:18">
      <c r="A82" s="62"/>
      <c r="B82" s="58">
        <f>('T1 Personal Allowances'!B81)</f>
        <v>0</v>
      </c>
      <c r="C82" s="1"/>
      <c r="D82" s="106">
        <f>('T1 Personal Allowances'!D81)</f>
        <v>0</v>
      </c>
      <c r="E82" s="35"/>
      <c r="F82" s="96"/>
      <c r="G82" s="118"/>
      <c r="H82" s="118"/>
      <c r="I82" s="114">
        <f t="shared" si="3"/>
        <v>0</v>
      </c>
      <c r="J82" s="163"/>
      <c r="K82" s="96"/>
      <c r="L82" s="97"/>
      <c r="M82" s="115">
        <f t="shared" si="4"/>
        <v>0</v>
      </c>
      <c r="N82" s="163"/>
      <c r="O82" s="115">
        <f t="shared" si="5"/>
        <v>0</v>
      </c>
      <c r="P82" s="35"/>
      <c r="Q82" s="125"/>
      <c r="R82" s="63"/>
    </row>
    <row r="83" spans="1:18" ht="14" thickBot="1">
      <c r="A83" s="62"/>
      <c r="B83" s="59">
        <f>('T1 Personal Allowances'!B82)</f>
        <v>0</v>
      </c>
      <c r="C83" s="1"/>
      <c r="D83" s="107">
        <f>('T1 Personal Allowances'!D82)</f>
        <v>0</v>
      </c>
      <c r="E83" s="35"/>
      <c r="F83" s="98"/>
      <c r="G83" s="119"/>
      <c r="H83" s="119"/>
      <c r="I83" s="120">
        <f t="shared" si="3"/>
        <v>0</v>
      </c>
      <c r="J83" s="163"/>
      <c r="K83" s="98"/>
      <c r="L83" s="99"/>
      <c r="M83" s="121">
        <f t="shared" si="4"/>
        <v>0</v>
      </c>
      <c r="N83" s="163"/>
      <c r="O83" s="121">
        <f t="shared" si="5"/>
        <v>0</v>
      </c>
      <c r="P83" s="35"/>
      <c r="Q83" s="127"/>
      <c r="R83" s="63"/>
    </row>
    <row r="84" spans="1:18" s="175" customFormat="1" ht="14" thickBot="1">
      <c r="A84" s="82"/>
      <c r="B84" s="33"/>
      <c r="C84" s="33"/>
      <c r="D84" s="33"/>
      <c r="E84" s="164"/>
      <c r="F84" s="163"/>
      <c r="G84" s="163"/>
      <c r="H84" s="163"/>
      <c r="I84" s="163"/>
      <c r="J84" s="163"/>
      <c r="K84" s="163"/>
      <c r="L84" s="163"/>
      <c r="M84" s="163"/>
      <c r="N84" s="163"/>
      <c r="O84" s="163"/>
      <c r="P84" s="33"/>
      <c r="Q84" s="48"/>
      <c r="R84" s="34"/>
    </row>
    <row r="85" spans="1:18" s="176" customFormat="1" ht="14" thickBot="1">
      <c r="A85" s="165"/>
      <c r="B85" s="374" t="s">
        <v>5</v>
      </c>
      <c r="C85" s="375"/>
      <c r="D85" s="376"/>
      <c r="E85" s="166"/>
      <c r="F85" s="122">
        <f>SUM(F16:F75,F77:F83)</f>
        <v>25435.929999999997</v>
      </c>
      <c r="G85" s="122">
        <f>SUM(G16:G75,G77:G83)</f>
        <v>1122.1599999999996</v>
      </c>
      <c r="H85" s="122">
        <f>SUM(H16:H75,H77:H83)</f>
        <v>1310.1000000000001</v>
      </c>
      <c r="I85" s="122">
        <f>SUM(I16:I75,I77:I83)</f>
        <v>27868.190000000006</v>
      </c>
      <c r="J85" s="167"/>
      <c r="K85" s="122">
        <f>SUM(K16:K75,K77:K83)</f>
        <v>165</v>
      </c>
      <c r="L85" s="122">
        <f>SUM(L16:L75,L77:L83)</f>
        <v>0</v>
      </c>
      <c r="M85" s="122">
        <f>SUM(M16:M75,M77:M83)</f>
        <v>165</v>
      </c>
      <c r="N85" s="167"/>
      <c r="O85" s="122">
        <f>SUM(O16:O75,O77:O83)</f>
        <v>28033.190000000006</v>
      </c>
      <c r="P85" s="168"/>
      <c r="Q85" s="123"/>
      <c r="R85" s="169"/>
    </row>
    <row r="86" spans="1:18" ht="14" thickBot="1">
      <c r="A86" s="147"/>
      <c r="B86" s="170"/>
      <c r="C86" s="170"/>
      <c r="D86" s="171"/>
      <c r="E86" s="171"/>
      <c r="F86" s="148"/>
      <c r="G86" s="148"/>
      <c r="H86" s="148"/>
      <c r="I86" s="148"/>
      <c r="J86" s="148"/>
      <c r="K86" s="148"/>
      <c r="L86" s="148"/>
      <c r="M86" s="148"/>
      <c r="N86" s="148"/>
      <c r="O86" s="148"/>
      <c r="P86" s="148"/>
      <c r="Q86" s="148"/>
      <c r="R86" s="75"/>
    </row>
    <row r="87" spans="1:18" s="175" customFormat="1"/>
    <row r="88" spans="1:18" s="175" customFormat="1"/>
    <row r="89" spans="1:18" s="175" customFormat="1"/>
    <row r="90" spans="1:18" s="175" customFormat="1"/>
  </sheetData>
  <sheetProtection selectLockedCells="1"/>
  <customSheetViews>
    <customSheetView guid="{867C32D8-09FC-4C3D-AB70-2F63D87F0E00}" fitToPage="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1"/>
      <headerFooter alignWithMargins="0"/>
    </customSheetView>
    <customSheetView guid="{3EDC081B-7DF3-45A6-8291-B706B0DCCBAC}" showPageBreaks="1" fitToPage="1" printArea="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2"/>
      <headerFooter alignWithMargins="0"/>
    </customSheetView>
    <customSheetView guid="{384CD568-4BF5-41C9-851F-4C9EA22E89B3}" fitToPage="1" topLeftCell="A55">
      <selection activeCell="Q75" sqref="Q75"/>
      <rowBreaks count="1" manualBreakCount="1">
        <brk id="49" max="17" man="1"/>
      </rowBreaks>
      <pageMargins left="0.19685039370078741" right="0.19685039370078741" top="0.19685039370078741" bottom="0.19685039370078741" header="0.51181102362204722" footer="0.51181102362204722"/>
      <printOptions horizontalCentered="1" verticalCentered="1"/>
      <pageSetup paperSize="9" scale="47" orientation="landscape" r:id="rId3"/>
      <headerFooter alignWithMargins="0"/>
    </customSheetView>
  </customSheetViews>
  <mergeCells count="16">
    <mergeCell ref="B13:D13"/>
    <mergeCell ref="B85:D85"/>
    <mergeCell ref="B2:E2"/>
    <mergeCell ref="B6:E6"/>
    <mergeCell ref="B8:D12"/>
    <mergeCell ref="B5:O5"/>
    <mergeCell ref="F9:F11"/>
    <mergeCell ref="B4:P4"/>
    <mergeCell ref="S11:U12"/>
    <mergeCell ref="Q8:Q12"/>
    <mergeCell ref="K8:M8"/>
    <mergeCell ref="H9:H11"/>
    <mergeCell ref="I9:I11"/>
    <mergeCell ref="F8:I8"/>
    <mergeCell ref="G9:G11"/>
    <mergeCell ref="K9:M10"/>
  </mergeCells>
  <phoneticPr fontId="6" type="noConversion"/>
  <hyperlinks>
    <hyperlink ref="B6" location="'Guidance Notes for Completion'!L17" display="Click here to return Guidance Notes for Table 1" xr:uid="{00000000-0004-0000-0200-000000000000}"/>
    <hyperlink ref="B6:E6" location="'Guidance Notes for Completion'!A22" display="Click to return to Guidance Notes for Table 2" xr:uid="{00000000-0004-0000-0200-000001000000}"/>
  </hyperlinks>
  <printOptions horizontalCentered="1"/>
  <pageMargins left="0.19685039370078741" right="0.19685039370078741" top="0.19685039370078741" bottom="0.19685039370078741" header="0.51181102362204722" footer="0.51181102362204722"/>
  <pageSetup paperSize="9" scale="55" fitToHeight="2" orientation="landscape" r:id="rId4"/>
  <headerFooter alignWithMargins="0"/>
  <rowBreaks count="1" manualBreakCount="1">
    <brk id="75"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38"/>
  <sheetViews>
    <sheetView topLeftCell="A6" zoomScaleNormal="100" workbookViewId="0"/>
  </sheetViews>
  <sheetFormatPr baseColWidth="10" defaultColWidth="9.1640625" defaultRowHeight="13"/>
  <cols>
    <col min="1" max="1" width="4.5" style="60" customWidth="1"/>
    <col min="2" max="2" width="5.83203125" style="178" customWidth="1"/>
    <col min="3" max="3" width="2.5" style="60" customWidth="1"/>
    <col min="4" max="4" width="35.5" style="60" customWidth="1"/>
    <col min="5" max="5" width="6.5" style="60" customWidth="1"/>
    <col min="6" max="6" width="3.33203125" style="60" customWidth="1"/>
    <col min="7" max="7" width="5.6640625" style="60" customWidth="1"/>
    <col min="8" max="8" width="17.6640625" style="60" customWidth="1"/>
    <col min="9" max="9" width="2.6640625" style="60" customWidth="1"/>
    <col min="10" max="10" width="5.6640625" style="149" customWidth="1"/>
    <col min="11" max="11" width="17.6640625" style="149" customWidth="1"/>
    <col min="12" max="12" width="3.33203125" style="149" customWidth="1"/>
    <col min="13" max="13" width="5.6640625" style="149" customWidth="1"/>
    <col min="14" max="14" width="45.6640625" style="60" customWidth="1"/>
    <col min="15" max="15" width="9.1640625" style="60"/>
    <col min="16" max="16" width="0.83203125" style="60" customWidth="1"/>
    <col min="17" max="16384" width="9.1640625" style="60"/>
  </cols>
  <sheetData>
    <row r="1" spans="1:24" ht="14" thickBot="1">
      <c r="A1" s="278"/>
      <c r="B1" s="283"/>
      <c r="C1" s="279"/>
      <c r="D1" s="279"/>
      <c r="E1" s="279"/>
      <c r="F1" s="279"/>
      <c r="G1" s="279"/>
      <c r="H1" s="279"/>
      <c r="I1" s="279"/>
      <c r="J1" s="279"/>
      <c r="K1" s="279"/>
      <c r="L1" s="279"/>
      <c r="M1" s="279"/>
      <c r="N1" s="279"/>
      <c r="O1" s="280"/>
      <c r="P1" s="277"/>
    </row>
    <row r="2" spans="1:24" ht="30.75" customHeight="1" thickTop="1" thickBot="1">
      <c r="A2" s="62"/>
      <c r="B2" s="377" t="str">
        <f>('T1 Personal Allowances'!B2:D2)</f>
        <v>COUNCIL NAME: MID ULSTER DISTRICT COUNCIL</v>
      </c>
      <c r="C2" s="420"/>
      <c r="D2" s="421"/>
      <c r="E2" s="35"/>
      <c r="F2" s="35"/>
      <c r="G2" s="35"/>
      <c r="H2" s="35"/>
      <c r="I2" s="35"/>
      <c r="J2" s="35"/>
      <c r="K2" s="35"/>
      <c r="L2" s="35"/>
      <c r="M2" s="35"/>
      <c r="N2" s="2" t="s">
        <v>29</v>
      </c>
      <c r="O2" s="63"/>
      <c r="P2" s="277"/>
    </row>
    <row r="3" spans="1:24" ht="8" customHeight="1" thickTop="1">
      <c r="A3" s="62"/>
      <c r="B3" s="259"/>
      <c r="C3" s="42"/>
      <c r="D3" s="42"/>
      <c r="E3" s="35"/>
      <c r="F3" s="35"/>
      <c r="G3" s="35"/>
      <c r="H3" s="35"/>
      <c r="I3" s="35"/>
      <c r="J3" s="35"/>
      <c r="K3" s="35"/>
      <c r="L3" s="35"/>
      <c r="M3" s="35"/>
      <c r="N3" s="2"/>
      <c r="O3" s="63"/>
      <c r="P3" s="284"/>
    </row>
    <row r="4" spans="1:24" ht="39.5" customHeight="1">
      <c r="A4" s="62"/>
      <c r="B4" s="338" t="s">
        <v>117</v>
      </c>
      <c r="C4" s="338"/>
      <c r="D4" s="338"/>
      <c r="E4" s="338"/>
      <c r="F4" s="338"/>
      <c r="G4" s="338"/>
      <c r="H4" s="338"/>
      <c r="I4" s="338"/>
      <c r="J4" s="338"/>
      <c r="K4" s="338"/>
      <c r="L4" s="338"/>
      <c r="M4" s="338"/>
      <c r="N4" s="338"/>
      <c r="O4" s="339"/>
      <c r="P4" s="339"/>
      <c r="Q4" s="267"/>
      <c r="R4" s="267"/>
      <c r="S4" s="177"/>
      <c r="T4" s="177"/>
      <c r="U4" s="177"/>
      <c r="V4" s="177"/>
      <c r="W4" s="177"/>
      <c r="X4" s="177"/>
    </row>
    <row r="5" spans="1:24" ht="5.25" customHeight="1">
      <c r="A5" s="62"/>
      <c r="B5" s="1"/>
      <c r="C5" s="35"/>
      <c r="D5" s="35"/>
      <c r="E5" s="159"/>
      <c r="F5" s="240"/>
      <c r="G5" s="159"/>
      <c r="H5" s="159"/>
      <c r="I5" s="246"/>
      <c r="J5" s="159"/>
      <c r="K5" s="246"/>
      <c r="L5" s="159"/>
      <c r="M5" s="159"/>
      <c r="N5" s="159"/>
      <c r="O5" s="172"/>
      <c r="P5" s="285"/>
      <c r="Q5" s="177"/>
      <c r="R5" s="177"/>
      <c r="S5" s="177"/>
      <c r="T5" s="177"/>
      <c r="U5" s="177"/>
      <c r="V5" s="177"/>
      <c r="W5" s="177"/>
      <c r="X5" s="177"/>
    </row>
    <row r="6" spans="1:24" ht="20">
      <c r="A6" s="62"/>
      <c r="B6" s="1"/>
      <c r="C6" s="35"/>
      <c r="D6" s="392" t="s">
        <v>114</v>
      </c>
      <c r="E6" s="392"/>
      <c r="F6" s="392"/>
      <c r="G6" s="392"/>
      <c r="H6" s="392"/>
      <c r="I6" s="392"/>
      <c r="J6" s="392"/>
      <c r="K6" s="392"/>
      <c r="L6" s="392"/>
      <c r="M6" s="392"/>
      <c r="N6" s="392"/>
      <c r="O6" s="63"/>
      <c r="P6" s="284"/>
    </row>
    <row r="7" spans="1:24" ht="21" thickBot="1">
      <c r="A7" s="62"/>
      <c r="B7" s="241"/>
      <c r="C7" s="35"/>
      <c r="D7" s="240"/>
      <c r="E7" s="240"/>
      <c r="F7" s="240"/>
      <c r="G7" s="240"/>
      <c r="H7" s="240"/>
      <c r="I7" s="246"/>
      <c r="J7" s="240"/>
      <c r="K7" s="246"/>
      <c r="L7" s="240"/>
      <c r="M7" s="240"/>
      <c r="N7" s="240"/>
      <c r="O7" s="63"/>
      <c r="P7" s="277"/>
    </row>
    <row r="8" spans="1:24" ht="17.25" customHeight="1" thickBot="1">
      <c r="A8" s="62"/>
      <c r="B8" s="426" t="s">
        <v>60</v>
      </c>
      <c r="C8" s="427"/>
      <c r="D8" s="427"/>
      <c r="E8" s="428"/>
      <c r="F8" s="269"/>
      <c r="G8" s="1"/>
      <c r="H8" s="1"/>
      <c r="I8" s="241"/>
      <c r="J8" s="1"/>
      <c r="K8" s="241"/>
      <c r="L8" s="35"/>
      <c r="M8" s="35"/>
      <c r="N8" s="35"/>
      <c r="O8" s="63"/>
      <c r="P8" s="277"/>
    </row>
    <row r="9" spans="1:24" ht="14" thickBot="1">
      <c r="A9" s="62"/>
      <c r="B9" s="1"/>
      <c r="C9" s="35"/>
      <c r="D9" s="35"/>
      <c r="E9" s="35"/>
      <c r="F9" s="35"/>
      <c r="G9" s="35"/>
      <c r="H9" s="35"/>
      <c r="I9" s="35"/>
      <c r="J9" s="35"/>
      <c r="K9" s="35"/>
      <c r="L9" s="35"/>
      <c r="M9" s="35"/>
      <c r="N9" s="35"/>
      <c r="O9" s="63"/>
      <c r="P9" s="277"/>
    </row>
    <row r="10" spans="1:24" ht="19.5" customHeight="1">
      <c r="A10" s="62"/>
      <c r="B10" s="1"/>
      <c r="C10" s="35"/>
      <c r="D10" s="431"/>
      <c r="E10" s="431"/>
      <c r="F10" s="243"/>
      <c r="G10" s="422" t="s">
        <v>111</v>
      </c>
      <c r="H10" s="429"/>
      <c r="I10" s="248"/>
      <c r="J10" s="430" t="s">
        <v>113</v>
      </c>
      <c r="K10" s="386"/>
      <c r="L10" s="35"/>
      <c r="M10" s="422" t="s">
        <v>16</v>
      </c>
      <c r="N10" s="423"/>
      <c r="O10" s="63"/>
      <c r="P10" s="277"/>
    </row>
    <row r="11" spans="1:24" ht="27" customHeight="1" thickBot="1">
      <c r="A11" s="62"/>
      <c r="B11" s="1"/>
      <c r="C11" s="35"/>
      <c r="D11" s="432"/>
      <c r="E11" s="432"/>
      <c r="F11" s="244"/>
      <c r="G11" s="424"/>
      <c r="H11" s="425"/>
      <c r="I11" s="248"/>
      <c r="J11" s="370"/>
      <c r="K11" s="372"/>
      <c r="L11" s="35"/>
      <c r="M11" s="424"/>
      <c r="N11" s="425"/>
      <c r="O11" s="63"/>
      <c r="P11" s="277"/>
    </row>
    <row r="12" spans="1:24" ht="6.75" customHeight="1" thickBot="1">
      <c r="A12" s="62"/>
      <c r="B12" s="1"/>
      <c r="C12" s="35"/>
      <c r="D12" s="38"/>
      <c r="E12" s="38"/>
      <c r="F12" s="244"/>
      <c r="G12" s="38"/>
      <c r="H12" s="38"/>
      <c r="I12" s="248"/>
      <c r="J12" s="36"/>
      <c r="K12" s="36"/>
      <c r="L12" s="35"/>
      <c r="M12" s="38"/>
      <c r="N12" s="38"/>
      <c r="O12" s="63"/>
      <c r="P12" s="277"/>
    </row>
    <row r="13" spans="1:24" ht="19.5" customHeight="1" thickBot="1">
      <c r="A13" s="62"/>
      <c r="B13" s="212" t="s">
        <v>7</v>
      </c>
      <c r="C13" s="35"/>
      <c r="D13" s="417" t="s">
        <v>71</v>
      </c>
      <c r="E13" s="433"/>
      <c r="F13" s="265"/>
      <c r="G13" s="436" t="s">
        <v>158</v>
      </c>
      <c r="H13" s="437"/>
      <c r="I13" s="270"/>
      <c r="J13" s="440" t="s">
        <v>159</v>
      </c>
      <c r="K13" s="441"/>
      <c r="L13" s="35"/>
      <c r="M13" s="395"/>
      <c r="N13" s="396"/>
      <c r="O13" s="63"/>
      <c r="P13" s="277"/>
      <c r="V13" s="286"/>
    </row>
    <row r="14" spans="1:24" ht="18" customHeight="1" thickBot="1">
      <c r="A14" s="62"/>
      <c r="B14" s="213"/>
      <c r="C14" s="35"/>
      <c r="D14" s="434"/>
      <c r="E14" s="435"/>
      <c r="F14" s="265"/>
      <c r="G14" s="438"/>
      <c r="H14" s="439"/>
      <c r="I14" s="271"/>
      <c r="J14" s="442"/>
      <c r="K14" s="443"/>
      <c r="L14" s="35"/>
      <c r="M14" s="397"/>
      <c r="N14" s="398"/>
      <c r="O14" s="63"/>
      <c r="P14" s="277"/>
    </row>
    <row r="15" spans="1:24" ht="8.25" customHeight="1" thickBot="1">
      <c r="A15" s="62"/>
      <c r="B15" s="1"/>
      <c r="C15" s="35"/>
      <c r="D15" s="37"/>
      <c r="E15" s="37"/>
      <c r="F15" s="243"/>
      <c r="G15" s="37"/>
      <c r="H15" s="38"/>
      <c r="I15" s="272"/>
      <c r="J15" s="36"/>
      <c r="K15" s="36"/>
      <c r="L15" s="35"/>
      <c r="M15" s="35"/>
      <c r="N15" s="35"/>
      <c r="O15" s="63"/>
      <c r="P15" s="277"/>
    </row>
    <row r="16" spans="1:24" ht="14" thickBot="1">
      <c r="A16" s="62"/>
      <c r="B16" s="208" t="s">
        <v>7</v>
      </c>
      <c r="C16" s="1"/>
      <c r="D16" s="401" t="s">
        <v>101</v>
      </c>
      <c r="E16" s="402"/>
      <c r="F16" s="41"/>
      <c r="G16" s="399">
        <v>18645.47</v>
      </c>
      <c r="H16" s="400"/>
      <c r="I16" s="273"/>
      <c r="J16" s="399">
        <v>5249.97</v>
      </c>
      <c r="K16" s="400"/>
      <c r="L16" s="35"/>
      <c r="M16" s="395"/>
      <c r="N16" s="396"/>
      <c r="O16" s="63"/>
      <c r="P16" s="277"/>
    </row>
    <row r="17" spans="1:24" ht="36.75" customHeight="1" thickBot="1">
      <c r="A17" s="62"/>
      <c r="B17" s="1"/>
      <c r="C17" s="35"/>
      <c r="D17" s="418"/>
      <c r="E17" s="419"/>
      <c r="F17" s="41"/>
      <c r="G17" s="101"/>
      <c r="H17" s="40"/>
      <c r="I17" s="274"/>
      <c r="J17" s="100"/>
      <c r="K17" s="100"/>
      <c r="L17" s="35"/>
      <c r="M17" s="397"/>
      <c r="N17" s="398"/>
      <c r="O17" s="63"/>
      <c r="P17" s="277"/>
    </row>
    <row r="18" spans="1:24" ht="6" customHeight="1">
      <c r="A18" s="62"/>
      <c r="B18" s="1"/>
      <c r="C18" s="35"/>
      <c r="D18" s="41"/>
      <c r="E18" s="41"/>
      <c r="F18" s="41"/>
      <c r="G18" s="101"/>
      <c r="H18" s="40"/>
      <c r="I18" s="274"/>
      <c r="J18" s="100"/>
      <c r="K18" s="100"/>
      <c r="L18" s="35"/>
      <c r="M18" s="128"/>
      <c r="N18" s="128"/>
      <c r="O18" s="63"/>
      <c r="P18" s="277"/>
    </row>
    <row r="19" spans="1:24">
      <c r="A19" s="62"/>
      <c r="B19" s="1"/>
      <c r="C19" s="35"/>
      <c r="D19" s="43" t="s">
        <v>39</v>
      </c>
      <c r="E19" s="41"/>
      <c r="F19" s="41"/>
      <c r="G19" s="101"/>
      <c r="H19" s="40"/>
      <c r="I19" s="274"/>
      <c r="J19" s="100"/>
      <c r="K19" s="100"/>
      <c r="L19" s="35"/>
      <c r="M19" s="128"/>
      <c r="N19" s="128"/>
      <c r="O19" s="63"/>
      <c r="P19" s="277"/>
    </row>
    <row r="20" spans="1:24" s="149" customFormat="1" ht="6" customHeight="1" thickBot="1">
      <c r="A20" s="62"/>
      <c r="B20" s="1"/>
      <c r="C20" s="35"/>
      <c r="D20" s="35"/>
      <c r="E20" s="35"/>
      <c r="F20" s="35"/>
      <c r="G20" s="102"/>
      <c r="H20" s="100"/>
      <c r="I20" s="275"/>
      <c r="J20" s="100"/>
      <c r="K20" s="100"/>
      <c r="L20" s="35"/>
      <c r="M20" s="128"/>
      <c r="N20" s="128"/>
      <c r="O20" s="63"/>
      <c r="P20" s="282"/>
    </row>
    <row r="21" spans="1:24" ht="14" thickBot="1">
      <c r="A21" s="62"/>
      <c r="B21" s="236" t="s">
        <v>8</v>
      </c>
      <c r="C21" s="35"/>
      <c r="D21" s="411" t="s">
        <v>97</v>
      </c>
      <c r="E21" s="412"/>
      <c r="F21" s="266"/>
      <c r="G21" s="399">
        <v>11666.6</v>
      </c>
      <c r="H21" s="400"/>
      <c r="I21" s="273"/>
      <c r="J21" s="399">
        <v>5249.97</v>
      </c>
      <c r="K21" s="400"/>
      <c r="L21" s="35"/>
      <c r="M21" s="403"/>
      <c r="N21" s="404"/>
      <c r="O21" s="63"/>
      <c r="P21" s="277"/>
    </row>
    <row r="22" spans="1:24">
      <c r="A22" s="62"/>
      <c r="B22" s="1"/>
      <c r="C22" s="35"/>
      <c r="D22" s="413"/>
      <c r="E22" s="414"/>
      <c r="F22" s="266"/>
      <c r="G22" s="101"/>
      <c r="H22" s="40"/>
      <c r="I22" s="274"/>
      <c r="J22" s="100"/>
      <c r="K22" s="100"/>
      <c r="L22" s="35"/>
      <c r="M22" s="405"/>
      <c r="N22" s="406"/>
      <c r="O22" s="63"/>
      <c r="P22" s="277"/>
    </row>
    <row r="23" spans="1:24" ht="42.5" customHeight="1" thickBot="1">
      <c r="A23" s="62"/>
      <c r="B23" s="1"/>
      <c r="C23" s="35"/>
      <c r="D23" s="415"/>
      <c r="E23" s="416"/>
      <c r="F23" s="266"/>
      <c r="G23" s="102"/>
      <c r="H23" s="44"/>
      <c r="I23" s="276"/>
      <c r="J23" s="100"/>
      <c r="K23" s="100"/>
      <c r="L23" s="35"/>
      <c r="M23" s="407"/>
      <c r="N23" s="408"/>
      <c r="O23" s="63"/>
      <c r="P23" s="277"/>
    </row>
    <row r="24" spans="1:24" s="149" customFormat="1" ht="7.5" customHeight="1" thickBot="1">
      <c r="A24" s="62"/>
      <c r="B24" s="1"/>
      <c r="C24" s="35"/>
      <c r="D24" s="35"/>
      <c r="E24" s="35"/>
      <c r="F24" s="35"/>
      <c r="G24" s="102"/>
      <c r="H24" s="100"/>
      <c r="I24" s="275"/>
      <c r="J24" s="100"/>
      <c r="K24" s="100"/>
      <c r="L24" s="35"/>
      <c r="M24" s="128"/>
      <c r="N24" s="128"/>
      <c r="O24" s="63"/>
      <c r="P24" s="282"/>
    </row>
    <row r="25" spans="1:24" ht="14" thickBot="1">
      <c r="A25" s="62"/>
      <c r="B25" s="208" t="s">
        <v>9</v>
      </c>
      <c r="C25" s="35"/>
      <c r="D25" s="417" t="s">
        <v>95</v>
      </c>
      <c r="E25" s="412"/>
      <c r="F25" s="266"/>
      <c r="G25" s="399">
        <v>6978.87</v>
      </c>
      <c r="H25" s="400"/>
      <c r="I25" s="273"/>
      <c r="J25" s="399" t="s">
        <v>2</v>
      </c>
      <c r="K25" s="400"/>
      <c r="L25" s="35"/>
      <c r="M25" s="409"/>
      <c r="N25" s="410"/>
      <c r="O25" s="63"/>
      <c r="P25" s="277"/>
    </row>
    <row r="26" spans="1:24">
      <c r="A26" s="62"/>
      <c r="B26" s="1"/>
      <c r="C26" s="35"/>
      <c r="D26" s="413"/>
      <c r="E26" s="414"/>
      <c r="F26" s="266"/>
      <c r="G26" s="101"/>
      <c r="H26" s="40"/>
      <c r="I26" s="40"/>
      <c r="J26" s="100"/>
      <c r="K26" s="100"/>
      <c r="L26" s="35"/>
      <c r="M26" s="405"/>
      <c r="N26" s="406"/>
      <c r="O26" s="63"/>
      <c r="P26" s="277"/>
    </row>
    <row r="27" spans="1:24">
      <c r="A27" s="62"/>
      <c r="B27" s="1"/>
      <c r="C27" s="35"/>
      <c r="D27" s="413"/>
      <c r="E27" s="414"/>
      <c r="F27" s="266"/>
      <c r="G27" s="102"/>
      <c r="H27" s="44"/>
      <c r="I27" s="44"/>
      <c r="J27" s="100"/>
      <c r="K27" s="100"/>
      <c r="L27" s="35"/>
      <c r="M27" s="405"/>
      <c r="N27" s="406"/>
      <c r="O27" s="63"/>
      <c r="P27" s="277"/>
    </row>
    <row r="28" spans="1:24">
      <c r="A28" s="62"/>
      <c r="B28" s="1"/>
      <c r="C28" s="35"/>
      <c r="D28" s="413"/>
      <c r="E28" s="414"/>
      <c r="F28" s="266"/>
      <c r="G28" s="45"/>
      <c r="H28" s="45"/>
      <c r="I28" s="45"/>
      <c r="J28" s="100"/>
      <c r="K28" s="100"/>
      <c r="L28" s="35"/>
      <c r="M28" s="405"/>
      <c r="N28" s="406"/>
      <c r="O28" s="63"/>
      <c r="P28" s="277"/>
    </row>
    <row r="29" spans="1:24" ht="14" thickBot="1">
      <c r="A29" s="62"/>
      <c r="B29" s="1"/>
      <c r="C29" s="35"/>
      <c r="D29" s="415"/>
      <c r="E29" s="416"/>
      <c r="F29" s="266"/>
      <c r="G29" s="45"/>
      <c r="H29" s="45"/>
      <c r="I29" s="45"/>
      <c r="J29" s="100"/>
      <c r="K29" s="100"/>
      <c r="L29" s="35"/>
      <c r="M29" s="407"/>
      <c r="N29" s="408"/>
      <c r="O29" s="63"/>
      <c r="P29" s="277"/>
    </row>
    <row r="30" spans="1:24" s="149" customFormat="1" ht="8.25" customHeight="1">
      <c r="A30" s="62"/>
      <c r="B30" s="1"/>
      <c r="C30" s="35"/>
      <c r="D30" s="35"/>
      <c r="E30" s="35"/>
      <c r="F30" s="35"/>
      <c r="G30" s="100"/>
      <c r="H30" s="100"/>
      <c r="I30" s="100"/>
      <c r="J30" s="100"/>
      <c r="K30" s="100"/>
      <c r="L30" s="35"/>
      <c r="M30" s="128"/>
      <c r="N30" s="128"/>
      <c r="O30" s="63"/>
      <c r="P30" s="277"/>
      <c r="Q30" s="60"/>
      <c r="R30" s="60"/>
      <c r="S30" s="60"/>
      <c r="T30" s="60"/>
      <c r="U30" s="60"/>
      <c r="V30" s="60"/>
      <c r="W30" s="60"/>
      <c r="X30" s="60"/>
    </row>
    <row r="31" spans="1:24" s="149" customFormat="1">
      <c r="A31" s="62"/>
      <c r="B31" s="1"/>
      <c r="C31" s="35"/>
      <c r="D31" s="35"/>
      <c r="E31" s="35"/>
      <c r="F31" s="35"/>
      <c r="G31" s="100"/>
      <c r="H31" s="100"/>
      <c r="I31" s="100"/>
      <c r="J31" s="100"/>
      <c r="K31" s="100"/>
      <c r="L31" s="35"/>
      <c r="M31" s="128"/>
      <c r="N31" s="128"/>
      <c r="O31" s="63"/>
      <c r="P31" s="277"/>
      <c r="Q31" s="60"/>
      <c r="R31" s="60"/>
      <c r="S31" s="60"/>
      <c r="T31" s="60"/>
      <c r="U31" s="60"/>
      <c r="V31" s="60"/>
      <c r="W31" s="60"/>
      <c r="X31" s="60"/>
    </row>
    <row r="32" spans="1:24" ht="27" customHeight="1">
      <c r="A32" s="62"/>
      <c r="B32" s="1"/>
      <c r="C32" s="35"/>
      <c r="D32" s="393" t="s">
        <v>96</v>
      </c>
      <c r="E32" s="394"/>
      <c r="F32" s="394"/>
      <c r="G32" s="394"/>
      <c r="H32" s="394"/>
      <c r="I32" s="394"/>
      <c r="J32" s="394"/>
      <c r="K32" s="394"/>
      <c r="L32" s="394"/>
      <c r="M32" s="394"/>
      <c r="N32" s="394"/>
      <c r="O32" s="63"/>
      <c r="P32" s="277"/>
    </row>
    <row r="33" spans="1:24" s="149" customFormat="1" ht="6" customHeight="1">
      <c r="A33" s="62"/>
      <c r="B33" s="1"/>
      <c r="C33" s="35"/>
      <c r="D33" s="35"/>
      <c r="E33" s="35"/>
      <c r="F33" s="35"/>
      <c r="G33" s="100"/>
      <c r="H33" s="100"/>
      <c r="I33" s="100"/>
      <c r="J33" s="100"/>
      <c r="K33" s="100"/>
      <c r="L33" s="35"/>
      <c r="M33" s="128"/>
      <c r="N33" s="128"/>
      <c r="O33" s="63"/>
      <c r="P33" s="277"/>
      <c r="Q33" s="60"/>
      <c r="R33" s="60"/>
      <c r="S33" s="60"/>
      <c r="T33" s="60"/>
      <c r="U33" s="60"/>
      <c r="V33" s="60"/>
      <c r="W33" s="60"/>
      <c r="X33" s="60"/>
    </row>
    <row r="34" spans="1:24" s="149" customFormat="1">
      <c r="A34" s="62"/>
      <c r="B34" s="1"/>
      <c r="C34" s="35"/>
      <c r="D34" s="35"/>
      <c r="E34" s="35"/>
      <c r="F34" s="35"/>
      <c r="G34" s="35"/>
      <c r="H34" s="35"/>
      <c r="I34" s="35"/>
      <c r="J34" s="35"/>
      <c r="K34" s="35"/>
      <c r="L34" s="35"/>
      <c r="M34" s="35"/>
      <c r="N34" s="35"/>
      <c r="O34" s="63"/>
      <c r="P34" s="277"/>
      <c r="Q34" s="60"/>
      <c r="R34" s="60"/>
      <c r="S34" s="60"/>
      <c r="T34" s="60"/>
      <c r="U34" s="60"/>
      <c r="V34" s="60"/>
      <c r="W34" s="60"/>
      <c r="X34" s="60"/>
    </row>
    <row r="35" spans="1:24" ht="14" thickBot="1">
      <c r="A35" s="147"/>
      <c r="B35" s="87"/>
      <c r="C35" s="148"/>
      <c r="D35" s="148"/>
      <c r="E35" s="148"/>
      <c r="F35" s="148"/>
      <c r="G35" s="148"/>
      <c r="H35" s="148"/>
      <c r="I35" s="148"/>
      <c r="J35" s="148"/>
      <c r="K35" s="148"/>
      <c r="L35" s="148"/>
      <c r="M35" s="148"/>
      <c r="N35" s="148"/>
      <c r="O35" s="75"/>
      <c r="P35" s="277"/>
    </row>
    <row r="36" spans="1:24">
      <c r="C36" s="175"/>
      <c r="D36" s="175"/>
      <c r="E36" s="175"/>
      <c r="F36" s="175"/>
      <c r="G36" s="175"/>
      <c r="H36" s="175"/>
      <c r="I36" s="175"/>
      <c r="J36" s="173"/>
      <c r="K36" s="247"/>
      <c r="L36" s="173"/>
      <c r="M36" s="173"/>
      <c r="N36" s="175"/>
      <c r="O36" s="175"/>
      <c r="P36" s="175"/>
      <c r="Q36" s="175"/>
      <c r="R36" s="175"/>
      <c r="S36" s="175"/>
      <c r="T36" s="175"/>
      <c r="U36" s="175"/>
      <c r="V36" s="175"/>
      <c r="W36" s="175"/>
    </row>
    <row r="37" spans="1:24">
      <c r="C37" s="175"/>
      <c r="D37" s="175"/>
      <c r="E37" s="175"/>
      <c r="F37" s="175"/>
      <c r="G37" s="175"/>
      <c r="H37" s="175"/>
      <c r="I37" s="175"/>
      <c r="J37" s="173"/>
      <c r="K37" s="247"/>
      <c r="L37" s="173"/>
      <c r="M37" s="173"/>
      <c r="N37" s="175"/>
      <c r="O37" s="175"/>
      <c r="P37" s="175"/>
      <c r="Q37" s="175"/>
      <c r="R37" s="175"/>
      <c r="S37" s="175"/>
      <c r="T37" s="175"/>
      <c r="U37" s="175"/>
      <c r="V37" s="175"/>
      <c r="W37" s="175"/>
    </row>
    <row r="38" spans="1:24">
      <c r="C38" s="175"/>
      <c r="D38" s="175"/>
      <c r="E38" s="175"/>
      <c r="F38" s="175"/>
      <c r="G38" s="175"/>
      <c r="H38" s="175"/>
      <c r="I38" s="175"/>
      <c r="J38" s="173"/>
      <c r="K38" s="247"/>
      <c r="L38" s="173"/>
      <c r="M38" s="173"/>
      <c r="N38" s="175"/>
      <c r="O38" s="175"/>
      <c r="P38" s="175"/>
      <c r="Q38" s="175"/>
      <c r="R38" s="175"/>
      <c r="S38" s="175"/>
      <c r="T38" s="175"/>
      <c r="U38" s="175"/>
      <c r="V38" s="175"/>
      <c r="W38" s="175"/>
    </row>
  </sheetData>
  <sheetProtection selectLockedCells="1"/>
  <customSheetViews>
    <customSheetView guid="{867C32D8-09FC-4C3D-AB70-2F63D87F0E00}" fitToPage="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1"/>
      <headerFooter alignWithMargins="0"/>
    </customSheetView>
    <customSheetView guid="{3EDC081B-7DF3-45A6-8291-B706B0DCCBAC}" showPageBreaks="1" fitToPage="1" printArea="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2"/>
      <headerFooter alignWithMargins="0"/>
    </customSheetView>
    <customSheetView guid="{384CD568-4BF5-41C9-851F-4C9EA22E89B3}" fitToPage="1" topLeftCell="A25">
      <selection activeCell="D52" sqref="D52"/>
      <pageMargins left="0.19685039370078741" right="0.19685039370078741" top="0.19685039370078741" bottom="0.19685039370078741" header="0.51181102362204722" footer="0.51181102362204722"/>
      <printOptions horizontalCentered="1" verticalCentered="1"/>
      <pageSetup paperSize="9" scale="85" orientation="landscape" horizontalDpi="300" verticalDpi="300" r:id="rId3"/>
      <headerFooter alignWithMargins="0"/>
    </customSheetView>
  </customSheetViews>
  <mergeCells count="26">
    <mergeCell ref="M13:N14"/>
    <mergeCell ref="B2:D2"/>
    <mergeCell ref="D6:N6"/>
    <mergeCell ref="M10:N11"/>
    <mergeCell ref="B8:E8"/>
    <mergeCell ref="G10:H11"/>
    <mergeCell ref="J10:K11"/>
    <mergeCell ref="D10:E11"/>
    <mergeCell ref="B4:P4"/>
    <mergeCell ref="D13:E14"/>
    <mergeCell ref="G13:H14"/>
    <mergeCell ref="J13:K14"/>
    <mergeCell ref="D32:N32"/>
    <mergeCell ref="M16:N17"/>
    <mergeCell ref="G16:H16"/>
    <mergeCell ref="D16:E16"/>
    <mergeCell ref="M21:N23"/>
    <mergeCell ref="M25:N29"/>
    <mergeCell ref="D21:E23"/>
    <mergeCell ref="D25:E29"/>
    <mergeCell ref="G25:H25"/>
    <mergeCell ref="G21:H21"/>
    <mergeCell ref="D17:E17"/>
    <mergeCell ref="J25:K25"/>
    <mergeCell ref="J16:K16"/>
    <mergeCell ref="J21:K21"/>
  </mergeCells>
  <phoneticPr fontId="6" type="noConversion"/>
  <hyperlinks>
    <hyperlink ref="B8" location="'Guidance Notes for Completion'!L17" display="Click here to return Guidance Notes for Table 1" xr:uid="{00000000-0004-0000-0300-000000000000}"/>
  </hyperlinks>
  <printOptions horizontalCentered="1" verticalCentered="1"/>
  <pageMargins left="0.19685039370078741" right="0.19685039370078741" top="0.19685039370078741" bottom="0.19685039370078741" header="0.51181102362204722" footer="0.51181102362204722"/>
  <pageSetup paperSize="9" scale="85" orientation="landscape" horizontalDpi="300" verticalDpi="300" r:id="rId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49"/>
  <sheetViews>
    <sheetView topLeftCell="A16" zoomScaleNormal="100" zoomScaleSheetLayoutView="100" workbookViewId="0"/>
  </sheetViews>
  <sheetFormatPr baseColWidth="10" defaultColWidth="9.1640625" defaultRowHeight="13"/>
  <cols>
    <col min="1" max="1" width="5.6640625" style="60" customWidth="1"/>
    <col min="2" max="2" width="25.6640625" style="60" customWidth="1"/>
    <col min="3" max="3" width="24.6640625" style="60" customWidth="1"/>
    <col min="4" max="4" width="3.83203125" style="149" customWidth="1"/>
    <col min="5" max="5" width="12.33203125" style="60" customWidth="1"/>
    <col min="6" max="6" width="2.6640625" style="60" customWidth="1"/>
    <col min="7" max="7" width="13" style="60" customWidth="1"/>
    <col min="8" max="8" width="3.83203125" style="149" customWidth="1"/>
    <col min="9" max="9" width="80.6640625" style="149" customWidth="1"/>
    <col min="10" max="16384" width="9.1640625" style="60"/>
  </cols>
  <sheetData>
    <row r="1" spans="1:17" ht="14" thickBot="1">
      <c r="A1" s="278"/>
      <c r="B1" s="279"/>
      <c r="C1" s="279"/>
      <c r="D1" s="279"/>
      <c r="E1" s="279"/>
      <c r="F1" s="279"/>
      <c r="G1" s="279"/>
      <c r="H1" s="279"/>
      <c r="I1" s="279"/>
      <c r="J1" s="280"/>
    </row>
    <row r="2" spans="1:17" ht="27.75" customHeight="1" thickTop="1" thickBot="1">
      <c r="A2" s="62"/>
      <c r="B2" s="291" t="str">
        <f>('T1 Personal Allowances'!B2:D2)</f>
        <v>COUNCIL NAME: MID ULSTER DISTRICT COUNCIL</v>
      </c>
      <c r="C2" s="292"/>
      <c r="D2" s="42"/>
      <c r="E2" s="42"/>
      <c r="F2" s="35"/>
      <c r="G2" s="35"/>
      <c r="H2" s="35"/>
      <c r="I2" s="35"/>
      <c r="J2" s="63"/>
    </row>
    <row r="3" spans="1:17" ht="6" customHeight="1" thickTop="1">
      <c r="A3" s="62"/>
      <c r="B3" s="260"/>
      <c r="C3" s="261"/>
      <c r="D3" s="35"/>
      <c r="E3" s="35"/>
      <c r="F3" s="35"/>
      <c r="G3" s="35"/>
      <c r="H3" s="35"/>
      <c r="I3" s="35"/>
      <c r="J3" s="63"/>
      <c r="K3" s="268"/>
    </row>
    <row r="4" spans="1:17" ht="41" customHeight="1">
      <c r="A4" s="62"/>
      <c r="B4" s="495" t="s">
        <v>117</v>
      </c>
      <c r="C4" s="495"/>
      <c r="D4" s="495"/>
      <c r="E4" s="495"/>
      <c r="F4" s="495"/>
      <c r="G4" s="495"/>
      <c r="H4" s="495"/>
      <c r="I4" s="495"/>
      <c r="J4" s="496"/>
      <c r="K4" s="289"/>
      <c r="L4" s="287"/>
      <c r="M4" s="287"/>
      <c r="N4" s="287"/>
      <c r="O4" s="288"/>
      <c r="P4" s="288"/>
      <c r="Q4" s="290"/>
    </row>
    <row r="5" spans="1:17" ht="29.5" customHeight="1" thickBot="1">
      <c r="A5" s="62"/>
      <c r="B5" s="392" t="s">
        <v>77</v>
      </c>
      <c r="C5" s="392"/>
      <c r="D5" s="392"/>
      <c r="E5" s="392"/>
      <c r="F5" s="392"/>
      <c r="G5" s="392"/>
      <c r="H5" s="392"/>
      <c r="I5" s="392"/>
      <c r="J5" s="63"/>
    </row>
    <row r="6" spans="1:17" ht="14.25" customHeight="1" thickBot="1">
      <c r="A6" s="62"/>
      <c r="B6" s="343" t="s">
        <v>61</v>
      </c>
      <c r="C6" s="345"/>
      <c r="D6" s="78"/>
      <c r="E6" s="78"/>
      <c r="F6" s="78"/>
      <c r="G6" s="78"/>
      <c r="H6" s="159"/>
      <c r="I6" s="159"/>
      <c r="J6" s="63"/>
    </row>
    <row r="7" spans="1:17" ht="8.25" customHeight="1" thickBot="1">
      <c r="A7" s="62"/>
      <c r="B7" s="35"/>
      <c r="C7" s="35"/>
      <c r="D7" s="35"/>
      <c r="E7" s="35"/>
      <c r="F7" s="35"/>
      <c r="G7" s="35"/>
      <c r="H7" s="35"/>
      <c r="I7" s="35"/>
      <c r="J7" s="63"/>
    </row>
    <row r="8" spans="1:17" ht="13.5" customHeight="1" thickBot="1">
      <c r="A8" s="62"/>
      <c r="B8" s="497" t="s">
        <v>24</v>
      </c>
      <c r="C8" s="498"/>
      <c r="D8" s="35"/>
      <c r="E8" s="46" t="s">
        <v>14</v>
      </c>
      <c r="F8" s="7"/>
      <c r="G8" s="7"/>
      <c r="H8" s="35"/>
      <c r="I8" s="46" t="s">
        <v>16</v>
      </c>
      <c r="J8" s="63"/>
    </row>
    <row r="9" spans="1:17" ht="5.25" customHeight="1">
      <c r="A9" s="62"/>
      <c r="B9" s="47"/>
      <c r="C9" s="47"/>
      <c r="D9" s="35"/>
      <c r="E9" s="7"/>
      <c r="F9" s="7"/>
      <c r="G9" s="7"/>
      <c r="H9" s="35"/>
      <c r="I9" s="7"/>
      <c r="J9" s="63"/>
    </row>
    <row r="10" spans="1:17" s="207" customFormat="1" ht="15.5" customHeight="1">
      <c r="A10" s="202"/>
      <c r="B10" s="488" t="s">
        <v>7</v>
      </c>
      <c r="C10" s="489"/>
      <c r="D10" s="203"/>
      <c r="E10" s="204" t="s">
        <v>8</v>
      </c>
      <c r="F10" s="205"/>
      <c r="G10" s="205"/>
      <c r="H10" s="203"/>
      <c r="I10" s="204" t="s">
        <v>9</v>
      </c>
      <c r="J10" s="206"/>
    </row>
    <row r="11" spans="1:17" ht="18" customHeight="1" thickBot="1">
      <c r="A11" s="62"/>
      <c r="B11" s="47"/>
      <c r="C11" s="47"/>
      <c r="D11" s="35"/>
      <c r="E11" s="7"/>
      <c r="F11" s="7"/>
      <c r="G11" s="7"/>
      <c r="H11" s="35"/>
      <c r="I11" s="7"/>
      <c r="J11" s="63"/>
    </row>
    <row r="12" spans="1:17" s="201" customFormat="1" ht="66" customHeight="1" thickBot="1">
      <c r="A12" s="198"/>
      <c r="B12" s="500" t="s">
        <v>17</v>
      </c>
      <c r="C12" s="501"/>
      <c r="D12" s="245"/>
      <c r="E12" s="197" t="s">
        <v>160</v>
      </c>
      <c r="F12" s="88"/>
      <c r="G12" s="88"/>
      <c r="H12" s="199"/>
      <c r="I12" s="196"/>
      <c r="J12" s="200"/>
    </row>
    <row r="13" spans="1:17" ht="14" thickBot="1">
      <c r="A13" s="62"/>
      <c r="B13" s="35"/>
      <c r="C13" s="35"/>
      <c r="D13" s="35"/>
      <c r="E13" s="35"/>
      <c r="F13" s="35"/>
      <c r="G13" s="35"/>
      <c r="H13" s="35"/>
      <c r="I13" s="35"/>
      <c r="J13" s="63"/>
    </row>
    <row r="14" spans="1:17" ht="12.75" customHeight="1">
      <c r="A14" s="62"/>
      <c r="B14" s="494" t="s">
        <v>15</v>
      </c>
      <c r="C14" s="470"/>
      <c r="D14" s="35"/>
      <c r="E14" s="35"/>
      <c r="F14" s="35"/>
      <c r="G14" s="4" t="s">
        <v>63</v>
      </c>
      <c r="H14" s="35"/>
      <c r="I14" s="35"/>
      <c r="J14" s="63"/>
    </row>
    <row r="15" spans="1:17" s="149" customFormat="1" ht="14" thickBot="1">
      <c r="A15" s="62"/>
      <c r="B15" s="471"/>
      <c r="C15" s="472"/>
      <c r="D15" s="35"/>
      <c r="E15" s="35"/>
      <c r="F15" s="35"/>
      <c r="G15" s="12" t="s">
        <v>2</v>
      </c>
      <c r="H15" s="35"/>
      <c r="I15" s="35"/>
      <c r="J15" s="63"/>
    </row>
    <row r="16" spans="1:17" s="149" customFormat="1" ht="14" thickBot="1">
      <c r="A16" s="62"/>
      <c r="B16" s="471"/>
      <c r="C16" s="472"/>
      <c r="D16" s="35"/>
      <c r="E16" s="35"/>
      <c r="F16" s="35"/>
      <c r="G16" s="7"/>
      <c r="H16" s="35"/>
      <c r="I16" s="35"/>
      <c r="J16" s="63"/>
    </row>
    <row r="17" spans="1:10" s="149" customFormat="1">
      <c r="A17" s="62"/>
      <c r="B17" s="490" t="s">
        <v>25</v>
      </c>
      <c r="C17" s="491"/>
      <c r="D17" s="35"/>
      <c r="E17" s="499"/>
      <c r="F17" s="89"/>
      <c r="G17" s="502"/>
      <c r="H17" s="35"/>
      <c r="I17" s="503"/>
      <c r="J17" s="63"/>
    </row>
    <row r="18" spans="1:10" s="149" customFormat="1">
      <c r="A18" s="62"/>
      <c r="B18" s="492"/>
      <c r="C18" s="493"/>
      <c r="D18" s="35"/>
      <c r="E18" s="468"/>
      <c r="F18" s="89"/>
      <c r="G18" s="461"/>
      <c r="H18" s="35"/>
      <c r="I18" s="459"/>
      <c r="J18" s="63"/>
    </row>
    <row r="19" spans="1:10" s="149" customFormat="1">
      <c r="A19" s="62"/>
      <c r="B19" s="490" t="s">
        <v>26</v>
      </c>
      <c r="C19" s="491"/>
      <c r="D19" s="35"/>
      <c r="E19" s="449"/>
      <c r="F19" s="89"/>
      <c r="G19" s="461"/>
      <c r="H19" s="35"/>
      <c r="I19" s="459"/>
      <c r="J19" s="63"/>
    </row>
    <row r="20" spans="1:10" s="149" customFormat="1">
      <c r="A20" s="62"/>
      <c r="B20" s="492"/>
      <c r="C20" s="493"/>
      <c r="D20" s="35"/>
      <c r="E20" s="468"/>
      <c r="F20" s="89"/>
      <c r="G20" s="461"/>
      <c r="H20" s="35"/>
      <c r="I20" s="459"/>
      <c r="J20" s="63"/>
    </row>
    <row r="21" spans="1:10" s="149" customFormat="1">
      <c r="A21" s="62"/>
      <c r="B21" s="487" t="s">
        <v>87</v>
      </c>
      <c r="C21" s="483"/>
      <c r="D21" s="35"/>
      <c r="E21" s="449"/>
      <c r="F21" s="89"/>
      <c r="G21" s="461"/>
      <c r="H21" s="35"/>
      <c r="I21" s="459"/>
      <c r="J21" s="63"/>
    </row>
    <row r="22" spans="1:10" s="149" customFormat="1">
      <c r="A22" s="62"/>
      <c r="B22" s="482"/>
      <c r="C22" s="483"/>
      <c r="D22" s="35"/>
      <c r="E22" s="468"/>
      <c r="F22" s="89"/>
      <c r="G22" s="461"/>
      <c r="H22" s="35"/>
      <c r="I22" s="459"/>
      <c r="J22" s="63"/>
    </row>
    <row r="23" spans="1:10" s="149" customFormat="1">
      <c r="A23" s="62"/>
      <c r="B23" s="480" t="s">
        <v>88</v>
      </c>
      <c r="C23" s="481"/>
      <c r="D23" s="35"/>
      <c r="E23" s="449"/>
      <c r="F23" s="89"/>
      <c r="G23" s="461"/>
      <c r="H23" s="35"/>
      <c r="I23" s="459"/>
      <c r="J23" s="63"/>
    </row>
    <row r="24" spans="1:10" s="149" customFormat="1">
      <c r="A24" s="62"/>
      <c r="B24" s="482"/>
      <c r="C24" s="483"/>
      <c r="D24" s="35"/>
      <c r="E24" s="468"/>
      <c r="F24" s="89"/>
      <c r="G24" s="461"/>
      <c r="H24" s="35"/>
      <c r="I24" s="459"/>
      <c r="J24" s="63"/>
    </row>
    <row r="25" spans="1:10" s="149" customFormat="1">
      <c r="A25" s="62"/>
      <c r="B25" s="482" t="s">
        <v>40</v>
      </c>
      <c r="C25" s="483"/>
      <c r="D25" s="35"/>
      <c r="E25" s="449"/>
      <c r="F25" s="89"/>
      <c r="G25" s="461"/>
      <c r="H25" s="35"/>
      <c r="I25" s="459"/>
      <c r="J25" s="63"/>
    </row>
    <row r="26" spans="1:10" s="149" customFormat="1">
      <c r="A26" s="62"/>
      <c r="B26" s="482"/>
      <c r="C26" s="483"/>
      <c r="D26" s="35"/>
      <c r="E26" s="468"/>
      <c r="F26" s="89"/>
      <c r="G26" s="461"/>
      <c r="H26" s="35"/>
      <c r="I26" s="459"/>
      <c r="J26" s="63"/>
    </row>
    <row r="27" spans="1:10" s="149" customFormat="1">
      <c r="A27" s="62"/>
      <c r="B27" s="487" t="s">
        <v>89</v>
      </c>
      <c r="C27" s="483"/>
      <c r="D27" s="35"/>
      <c r="E27" s="449"/>
      <c r="F27" s="89"/>
      <c r="G27" s="461"/>
      <c r="H27" s="35"/>
      <c r="I27" s="459"/>
      <c r="J27" s="63"/>
    </row>
    <row r="28" spans="1:10" s="149" customFormat="1">
      <c r="A28" s="62"/>
      <c r="B28" s="482"/>
      <c r="C28" s="483"/>
      <c r="D28" s="35"/>
      <c r="E28" s="468"/>
      <c r="F28" s="89"/>
      <c r="G28" s="461"/>
      <c r="H28" s="35"/>
      <c r="I28" s="459"/>
      <c r="J28" s="63"/>
    </row>
    <row r="29" spans="1:10" s="149" customFormat="1">
      <c r="A29" s="62"/>
      <c r="B29" s="487" t="s">
        <v>90</v>
      </c>
      <c r="C29" s="483"/>
      <c r="D29" s="35"/>
      <c r="E29" s="449"/>
      <c r="F29" s="89"/>
      <c r="G29" s="461"/>
      <c r="H29" s="35"/>
      <c r="I29" s="459"/>
      <c r="J29" s="63"/>
    </row>
    <row r="30" spans="1:10" s="149" customFormat="1">
      <c r="A30" s="62"/>
      <c r="B30" s="482"/>
      <c r="C30" s="483"/>
      <c r="D30" s="35"/>
      <c r="E30" s="468"/>
      <c r="F30" s="89"/>
      <c r="G30" s="461"/>
      <c r="H30" s="35"/>
      <c r="I30" s="459"/>
      <c r="J30" s="63"/>
    </row>
    <row r="31" spans="1:10" s="149" customFormat="1">
      <c r="A31" s="62"/>
      <c r="B31" s="444" t="s">
        <v>91</v>
      </c>
      <c r="C31" s="445"/>
      <c r="D31" s="35"/>
      <c r="E31" s="449"/>
      <c r="F31" s="89"/>
      <c r="G31" s="452"/>
      <c r="H31" s="35"/>
      <c r="I31" s="449"/>
      <c r="J31" s="63"/>
    </row>
    <row r="32" spans="1:10" s="149" customFormat="1">
      <c r="A32" s="62"/>
      <c r="B32" s="446"/>
      <c r="C32" s="447"/>
      <c r="D32" s="35"/>
      <c r="E32" s="450"/>
      <c r="F32" s="89"/>
      <c r="G32" s="453"/>
      <c r="H32" s="35"/>
      <c r="I32" s="468"/>
      <c r="J32" s="63"/>
    </row>
    <row r="33" spans="1:22" s="149" customFormat="1">
      <c r="A33" s="62"/>
      <c r="B33" s="448" t="s">
        <v>86</v>
      </c>
      <c r="C33" s="445"/>
      <c r="D33" s="35"/>
      <c r="E33" s="451" t="s">
        <v>160</v>
      </c>
      <c r="F33" s="89"/>
      <c r="G33" s="452">
        <v>4712.5200000000004</v>
      </c>
      <c r="H33" s="35"/>
      <c r="I33" s="449"/>
      <c r="J33" s="63"/>
    </row>
    <row r="34" spans="1:22" s="149" customFormat="1">
      <c r="A34" s="62"/>
      <c r="B34" s="446"/>
      <c r="C34" s="447"/>
      <c r="D34" s="35"/>
      <c r="E34" s="450"/>
      <c r="F34" s="89"/>
      <c r="G34" s="453"/>
      <c r="H34" s="35"/>
      <c r="I34" s="468"/>
      <c r="J34" s="63"/>
    </row>
    <row r="35" spans="1:22" s="149" customFormat="1">
      <c r="A35" s="62"/>
      <c r="B35" s="484" t="s">
        <v>67</v>
      </c>
      <c r="C35" s="485"/>
      <c r="D35" s="35"/>
      <c r="E35" s="449"/>
      <c r="F35" s="89"/>
      <c r="G35" s="461"/>
      <c r="H35" s="35"/>
      <c r="I35" s="459"/>
      <c r="J35" s="63"/>
    </row>
    <row r="36" spans="1:22" s="149" customFormat="1">
      <c r="A36" s="62"/>
      <c r="B36" s="486"/>
      <c r="C36" s="485"/>
      <c r="D36" s="35"/>
      <c r="E36" s="465"/>
      <c r="F36" s="89"/>
      <c r="G36" s="461"/>
      <c r="H36" s="35"/>
      <c r="I36" s="459"/>
      <c r="J36" s="63"/>
    </row>
    <row r="37" spans="1:22" s="149" customFormat="1">
      <c r="A37" s="62"/>
      <c r="B37" s="475"/>
      <c r="C37" s="476"/>
      <c r="D37" s="35"/>
      <c r="E37" s="465"/>
      <c r="F37" s="89"/>
      <c r="G37" s="461"/>
      <c r="H37" s="35"/>
      <c r="I37" s="459"/>
      <c r="J37" s="63"/>
    </row>
    <row r="38" spans="1:22" s="149" customFormat="1">
      <c r="A38" s="62"/>
      <c r="B38" s="477"/>
      <c r="C38" s="476"/>
      <c r="D38" s="35"/>
      <c r="E38" s="465"/>
      <c r="F38" s="89"/>
      <c r="G38" s="461"/>
      <c r="H38" s="35"/>
      <c r="I38" s="459"/>
      <c r="J38" s="63"/>
    </row>
    <row r="39" spans="1:22" s="149" customFormat="1" ht="14" thickBot="1">
      <c r="A39" s="62"/>
      <c r="B39" s="478"/>
      <c r="C39" s="479"/>
      <c r="D39" s="35"/>
      <c r="E39" s="466"/>
      <c r="F39" s="89"/>
      <c r="G39" s="467"/>
      <c r="H39" s="35"/>
      <c r="I39" s="460"/>
      <c r="J39" s="63"/>
    </row>
    <row r="40" spans="1:22" s="149" customFormat="1" ht="14" thickBot="1">
      <c r="A40" s="62"/>
      <c r="B40" s="35"/>
      <c r="C40" s="35"/>
      <c r="D40" s="35"/>
      <c r="E40" s="35"/>
      <c r="F40" s="35"/>
      <c r="G40" s="35"/>
      <c r="H40" s="35"/>
      <c r="I40" s="35"/>
      <c r="J40" s="63"/>
    </row>
    <row r="41" spans="1:22" ht="12.75" customHeight="1" thickBot="1">
      <c r="A41" s="62"/>
      <c r="B41" s="469" t="s">
        <v>112</v>
      </c>
      <c r="C41" s="470"/>
      <c r="D41" s="35"/>
      <c r="E41" s="464"/>
      <c r="F41" s="39"/>
      <c r="G41" s="39"/>
      <c r="H41" s="35"/>
      <c r="I41" s="35"/>
      <c r="J41" s="63"/>
    </row>
    <row r="42" spans="1:22" ht="14" thickBot="1">
      <c r="A42" s="62"/>
      <c r="B42" s="471"/>
      <c r="C42" s="472"/>
      <c r="D42" s="35"/>
      <c r="E42" s="464"/>
      <c r="F42" s="39"/>
      <c r="G42" s="195">
        <f>SUM(G17:G39)</f>
        <v>4712.5200000000004</v>
      </c>
      <c r="H42" s="44"/>
      <c r="I42" s="73"/>
      <c r="J42" s="63"/>
    </row>
    <row r="43" spans="1:22" ht="14" thickBot="1">
      <c r="A43" s="62"/>
      <c r="B43" s="473"/>
      <c r="C43" s="474"/>
      <c r="D43" s="35"/>
      <c r="E43" s="464"/>
      <c r="F43" s="39"/>
      <c r="G43" s="39"/>
      <c r="H43" s="35"/>
      <c r="I43" s="35"/>
      <c r="J43" s="63"/>
    </row>
    <row r="44" spans="1:22" ht="14" thickBot="1">
      <c r="A44" s="62"/>
      <c r="B44" s="35"/>
      <c r="C44" s="35"/>
      <c r="D44" s="35"/>
      <c r="E44" s="35"/>
      <c r="F44" s="35"/>
      <c r="G44" s="35"/>
      <c r="H44" s="35"/>
      <c r="I44" s="35"/>
      <c r="J44" s="63"/>
    </row>
    <row r="45" spans="1:22" ht="18" customHeight="1" thickBot="1">
      <c r="A45" s="62"/>
      <c r="B45" s="22" t="s">
        <v>64</v>
      </c>
      <c r="C45" s="23" t="s">
        <v>32</v>
      </c>
      <c r="D45" s="462" t="s">
        <v>162</v>
      </c>
      <c r="E45" s="463"/>
      <c r="F45" s="456"/>
      <c r="G45" s="456"/>
      <c r="H45" s="456"/>
      <c r="I45" s="457"/>
      <c r="J45" s="180"/>
      <c r="K45" s="179"/>
      <c r="L45" s="179"/>
      <c r="M45" s="179"/>
      <c r="N45" s="179"/>
      <c r="O45" s="179"/>
      <c r="P45" s="179"/>
      <c r="Q45" s="179"/>
      <c r="R45" s="179"/>
      <c r="S45" s="179"/>
      <c r="T45" s="179"/>
      <c r="U45" s="179"/>
      <c r="V45" s="179"/>
    </row>
    <row r="46" spans="1:22" ht="18" customHeight="1" thickBot="1">
      <c r="A46" s="62"/>
      <c r="B46" s="24"/>
      <c r="C46" s="25" t="s">
        <v>33</v>
      </c>
      <c r="D46" s="454" t="s">
        <v>163</v>
      </c>
      <c r="E46" s="455"/>
      <c r="F46" s="456"/>
      <c r="G46" s="456"/>
      <c r="H46" s="456"/>
      <c r="I46" s="457"/>
      <c r="J46" s="34"/>
      <c r="K46" s="173"/>
      <c r="L46" s="173"/>
      <c r="M46" s="173"/>
      <c r="N46" s="173"/>
      <c r="O46" s="173"/>
      <c r="P46" s="173"/>
      <c r="Q46" s="173"/>
      <c r="R46" s="173"/>
      <c r="S46" s="173"/>
      <c r="T46" s="173"/>
      <c r="U46" s="173"/>
      <c r="V46" s="173"/>
    </row>
    <row r="47" spans="1:22" ht="18" customHeight="1" thickBot="1">
      <c r="A47" s="62"/>
      <c r="B47" s="24"/>
      <c r="C47" s="26" t="s">
        <v>35</v>
      </c>
      <c r="D47" s="458" t="s">
        <v>164</v>
      </c>
      <c r="E47" s="455"/>
      <c r="F47" s="456"/>
      <c r="G47" s="456"/>
      <c r="H47" s="456"/>
      <c r="I47" s="457"/>
      <c r="J47" s="34"/>
      <c r="K47" s="173"/>
      <c r="L47" s="173"/>
      <c r="M47" s="173"/>
      <c r="N47" s="175"/>
      <c r="O47" s="175"/>
      <c r="P47" s="175"/>
      <c r="Q47" s="175"/>
      <c r="R47" s="175"/>
      <c r="S47" s="175"/>
      <c r="T47" s="175"/>
      <c r="U47" s="175"/>
      <c r="V47" s="175"/>
    </row>
    <row r="48" spans="1:22" ht="18" customHeight="1" thickBot="1">
      <c r="A48" s="62"/>
      <c r="B48" s="27"/>
      <c r="C48" s="28"/>
      <c r="D48" s="28"/>
      <c r="E48" s="28"/>
      <c r="F48" s="28"/>
      <c r="G48" s="28"/>
      <c r="H48" s="28"/>
      <c r="I48" s="29"/>
      <c r="J48" s="34"/>
      <c r="K48" s="173"/>
      <c r="L48" s="173"/>
      <c r="M48" s="173"/>
      <c r="N48" s="175"/>
      <c r="O48" s="175"/>
      <c r="P48" s="175"/>
      <c r="Q48" s="175"/>
      <c r="R48" s="175"/>
      <c r="S48" s="175"/>
      <c r="T48" s="175"/>
      <c r="U48" s="175"/>
      <c r="V48" s="175"/>
    </row>
    <row r="49" spans="1:13" ht="14" thickBot="1">
      <c r="A49" s="147"/>
      <c r="B49" s="148"/>
      <c r="C49" s="148"/>
      <c r="D49" s="148"/>
      <c r="E49" s="148"/>
      <c r="F49" s="148"/>
      <c r="G49" s="148"/>
      <c r="H49" s="148"/>
      <c r="I49" s="148"/>
      <c r="J49" s="75"/>
      <c r="K49" s="149"/>
      <c r="L49" s="149"/>
      <c r="M49" s="149"/>
    </row>
  </sheetData>
  <sheetProtection selectLockedCells="1"/>
  <customSheetViews>
    <customSheetView guid="{867C32D8-09FC-4C3D-AB70-2F63D87F0E00}" fitToPage="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1"/>
      <headerFooter alignWithMargins="0"/>
    </customSheetView>
    <customSheetView guid="{3EDC081B-7DF3-45A6-8291-B706B0DCCBAC}" showPageBreaks="1" fitToPage="1" printArea="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2"/>
      <headerFooter alignWithMargins="0"/>
    </customSheetView>
    <customSheetView guid="{384CD568-4BF5-41C9-851F-4C9EA22E89B3}" fitToPage="1" topLeftCell="A31">
      <selection activeCell="I36" sqref="I36:I40"/>
      <pageMargins left="0.39370078740157483" right="0.39370078740157483" top="0.39370078740157483" bottom="0.39370078740157483" header="0.51181102362204722" footer="0.51181102362204722"/>
      <printOptions horizontalCentered="1" verticalCentered="1"/>
      <pageSetup paperSize="9" scale="70" orientation="landscape" horizontalDpi="300" verticalDpi="300" r:id="rId3"/>
      <headerFooter alignWithMargins="0"/>
    </customSheetView>
  </customSheetViews>
  <mergeCells count="53">
    <mergeCell ref="B4:J4"/>
    <mergeCell ref="B8:C8"/>
    <mergeCell ref="E17:E18"/>
    <mergeCell ref="B12:C12"/>
    <mergeCell ref="G17:G18"/>
    <mergeCell ref="I17:I18"/>
    <mergeCell ref="B27:C28"/>
    <mergeCell ref="B10:C10"/>
    <mergeCell ref="B17:C18"/>
    <mergeCell ref="B14:C16"/>
    <mergeCell ref="B5:I5"/>
    <mergeCell ref="B6:C6"/>
    <mergeCell ref="B21:C22"/>
    <mergeCell ref="B19:C20"/>
    <mergeCell ref="E21:E22"/>
    <mergeCell ref="I19:I20"/>
    <mergeCell ref="I21:I22"/>
    <mergeCell ref="G19:G20"/>
    <mergeCell ref="G21:G22"/>
    <mergeCell ref="E19:E20"/>
    <mergeCell ref="B41:C43"/>
    <mergeCell ref="I23:I24"/>
    <mergeCell ref="I25:I26"/>
    <mergeCell ref="I27:I28"/>
    <mergeCell ref="I29:I30"/>
    <mergeCell ref="B37:C39"/>
    <mergeCell ref="E27:E28"/>
    <mergeCell ref="E23:E24"/>
    <mergeCell ref="E25:E26"/>
    <mergeCell ref="B23:C24"/>
    <mergeCell ref="E29:E30"/>
    <mergeCell ref="B35:C36"/>
    <mergeCell ref="G23:G24"/>
    <mergeCell ref="G29:G30"/>
    <mergeCell ref="B25:C26"/>
    <mergeCell ref="B29:C30"/>
    <mergeCell ref="D46:I46"/>
    <mergeCell ref="D47:I47"/>
    <mergeCell ref="I35:I39"/>
    <mergeCell ref="G25:G26"/>
    <mergeCell ref="G27:G28"/>
    <mergeCell ref="D45:I45"/>
    <mergeCell ref="E41:E43"/>
    <mergeCell ref="E35:E39"/>
    <mergeCell ref="G35:G39"/>
    <mergeCell ref="I31:I32"/>
    <mergeCell ref="I33:I34"/>
    <mergeCell ref="B31:C32"/>
    <mergeCell ref="B33:C34"/>
    <mergeCell ref="E31:E32"/>
    <mergeCell ref="E33:E34"/>
    <mergeCell ref="G31:G32"/>
    <mergeCell ref="G33:G34"/>
  </mergeCells>
  <phoneticPr fontId="6" type="noConversion"/>
  <hyperlinks>
    <hyperlink ref="B6" location="'Guidance Notes for Completion'!L17" display="Click here to return Guidance Notes for Table 1" xr:uid="{00000000-0004-0000-0400-000000000000}"/>
    <hyperlink ref="B6:E6" location="'Guidance Notes for Completion'!A31" display="Click to return to Guidance Notes for Table 4" xr:uid="{00000000-0004-0000-0400-000001000000}"/>
    <hyperlink ref="D47" r:id="rId4" xr:uid="{00000000-0004-0000-0400-000002000000}"/>
  </hyperlinks>
  <printOptions horizontalCentered="1" verticalCentered="1"/>
  <pageMargins left="0.39370078740157483" right="0.39370078740157483" top="0.39370078740157483" bottom="0.39370078740157483" header="0.51181102362204722" footer="0.51181102362204722"/>
  <pageSetup paperSize="9" scale="7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Guidance Notes for Completion</vt:lpstr>
      <vt:lpstr>T1 Personal Allowances</vt:lpstr>
      <vt:lpstr>T2 Expenses</vt:lpstr>
      <vt:lpstr>T3 Presiding Councillor Allow</vt:lpstr>
      <vt:lpstr>T4 Member Services</vt:lpstr>
      <vt:lpstr>'Guidance Notes for Completion'!Print_Area</vt:lpstr>
      <vt:lpstr>'T1 Personal Allowances'!Print_Area</vt:lpstr>
      <vt:lpstr>'T2 Expenses'!Print_Area</vt:lpstr>
      <vt:lpstr>'T3 Presiding Councillor Allow'!Print_Area</vt:lpstr>
      <vt:lpstr>'T4 Member Services'!Print_Area</vt:lpstr>
      <vt:lpstr>'T1 Personal Allowances'!Print_Titles</vt:lpstr>
      <vt:lpstr>'T2 Expenses'!Print_Titles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dicksob</dc:creator>
  <cp:lastModifiedBy>Keira Robinson</cp:lastModifiedBy>
  <cp:lastPrinted>2015-09-18T09:20:43Z</cp:lastPrinted>
  <dcterms:created xsi:type="dcterms:W3CDTF">2008-05-22T09:39:54Z</dcterms:created>
  <dcterms:modified xsi:type="dcterms:W3CDTF">2021-02-01T10:34:55Z</dcterms:modified>
</cp:coreProperties>
</file>